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Sheet1!$A$1:$E$47</definedName>
    <definedName name="Z_19C35E1D_D589_42DB_8140_8DF55E72FA7B_.wvu.PrintArea" localSheetId="0" hidden="1">Sheet1!$A$1:$E$47</definedName>
  </definedNames>
  <calcPr calcId="125725"/>
  <customWorkbookViews>
    <customWorkbookView name="Griffin, Barry - Personal View" guid="{19C35E1D-D589-42DB-8140-8DF55E72FA7B}" mergeInterval="0" personalView="1" maximized="1" xWindow="1" yWindow="1" windowWidth="1440" windowHeight="670" activeSheetId="1"/>
    <customWorkbookView name="RM90233 - Personal View" guid="{EE0C5BEC-BD89-4DF7-BEB7-0A08608B10AF}" mergeInterval="0" personalView="1" maximized="1" xWindow="1" yWindow="1" windowWidth="1276" windowHeight="582" activeSheetId="1"/>
  </customWorkbookViews>
</workbook>
</file>

<file path=xl/calcChain.xml><?xml version="1.0" encoding="utf-8"?>
<calcChain xmlns="http://schemas.openxmlformats.org/spreadsheetml/2006/main">
  <c r="E47" i="1"/>
  <c r="E35"/>
  <c r="E36" s="1"/>
  <c r="E41"/>
  <c r="E45" s="1"/>
  <c r="B45"/>
  <c r="C45"/>
  <c r="D45"/>
  <c r="B36"/>
  <c r="C36"/>
  <c r="D36"/>
  <c r="D47" l="1"/>
  <c r="B47"/>
  <c r="C47"/>
</calcChain>
</file>

<file path=xl/sharedStrings.xml><?xml version="1.0" encoding="utf-8"?>
<sst xmlns="http://schemas.openxmlformats.org/spreadsheetml/2006/main" count="50" uniqueCount="45">
  <si>
    <t>Management Fees</t>
  </si>
  <si>
    <t>Professional Fees</t>
  </si>
  <si>
    <t>Administrative</t>
  </si>
  <si>
    <t>Postage</t>
  </si>
  <si>
    <t>Web-Site</t>
  </si>
  <si>
    <t>Electricity</t>
  </si>
  <si>
    <t>Water Expense</t>
  </si>
  <si>
    <t>Snow Removal</t>
  </si>
  <si>
    <t>Sprinkler Maint</t>
  </si>
  <si>
    <t>Irrigation Repair</t>
  </si>
  <si>
    <t>Bed Maintenance</t>
  </si>
  <si>
    <t>Pruning</t>
  </si>
  <si>
    <t>Edging</t>
  </si>
  <si>
    <t>Pond/Fountain Maint</t>
  </si>
  <si>
    <t>Pest Control</t>
  </si>
  <si>
    <t>Common Area Maint</t>
  </si>
  <si>
    <t>Street Signs</t>
  </si>
  <si>
    <t>Insurance</t>
  </si>
  <si>
    <t>Contingency</t>
  </si>
  <si>
    <t>Dues</t>
  </si>
  <si>
    <t>Ending June 30</t>
  </si>
  <si>
    <t>Forecasted</t>
  </si>
  <si>
    <t>Budget</t>
  </si>
  <si>
    <t>Actual</t>
  </si>
  <si>
    <t>EXPENSES</t>
  </si>
  <si>
    <t>REVENUE</t>
  </si>
  <si>
    <t xml:space="preserve">Late Fees </t>
  </si>
  <si>
    <t>Legal Fees/Court Costs</t>
  </si>
  <si>
    <t>Interest Income</t>
  </si>
  <si>
    <t>Surplus(Loss)</t>
  </si>
  <si>
    <t>Semi Annual Fees</t>
  </si>
  <si>
    <t>Mulch</t>
  </si>
  <si>
    <t>Fert./Grub/Weed/Aerate/Turf</t>
  </si>
  <si>
    <t>Tree Care/Removal/Replace</t>
  </si>
  <si>
    <t>Landscape Improvements</t>
  </si>
  <si>
    <t>Native Tree Pruning</t>
  </si>
  <si>
    <t>Mowing &amp; Edging</t>
  </si>
  <si>
    <t>July 2012 - June 2013</t>
  </si>
  <si>
    <t>Projected</t>
  </si>
  <si>
    <t>Total Revenue</t>
  </si>
  <si>
    <t>Total Expense</t>
  </si>
  <si>
    <t>Based on 96 Lot Owners</t>
  </si>
  <si>
    <t>Bad Debt</t>
  </si>
  <si>
    <t xml:space="preserve">Franklin Trace HOA Budget </t>
  </si>
  <si>
    <t xml:space="preserve">Fiscal Year 2012/2013 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</si>
</sst>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164" fontId="0" fillId="0" borderId="0" xfId="1" applyNumberFormat="1" applyFont="1" applyFill="1" applyBorder="1"/>
    <xf numFmtId="44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4" fontId="3" fillId="0" borderId="0" xfId="1" applyNumberFormat="1" applyFont="1" applyFill="1"/>
    <xf numFmtId="6" fontId="3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0" fillId="0" borderId="0" xfId="0" applyNumberFormat="1" applyFill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44" fontId="8" fillId="0" borderId="0" xfId="0" applyNumberFormat="1" applyFont="1" applyFill="1"/>
    <xf numFmtId="0" fontId="6" fillId="0" borderId="0" xfId="0" applyFont="1" applyAlignment="1">
      <alignment horizontal="right"/>
    </xf>
    <xf numFmtId="6" fontId="6" fillId="0" borderId="0" xfId="0" applyNumberFormat="1" applyFont="1" applyAlignment="1">
      <alignment horizontal="center"/>
    </xf>
    <xf numFmtId="0" fontId="8" fillId="0" borderId="1" xfId="0" applyFont="1" applyBorder="1"/>
    <xf numFmtId="164" fontId="8" fillId="0" borderId="1" xfId="1" applyNumberFormat="1" applyFont="1" applyBorder="1"/>
    <xf numFmtId="164" fontId="8" fillId="0" borderId="1" xfId="1" applyNumberFormat="1" applyFont="1" applyFill="1" applyBorder="1"/>
    <xf numFmtId="0" fontId="8" fillId="0" borderId="1" xfId="0" applyFont="1" applyFill="1" applyBorder="1"/>
    <xf numFmtId="0" fontId="8" fillId="0" borderId="3" xfId="0" applyFont="1" applyBorder="1"/>
    <xf numFmtId="164" fontId="8" fillId="0" borderId="3" xfId="1" applyNumberFormat="1" applyFont="1" applyBorder="1"/>
    <xf numFmtId="0" fontId="6" fillId="0" borderId="4" xfId="0" applyFont="1" applyFill="1" applyBorder="1"/>
    <xf numFmtId="164" fontId="6" fillId="0" borderId="2" xfId="1" applyNumberFormat="1" applyFont="1" applyBorder="1"/>
    <xf numFmtId="164" fontId="6" fillId="0" borderId="5" xfId="1" applyNumberFormat="1" applyFont="1" applyBorder="1"/>
    <xf numFmtId="164" fontId="6" fillId="0" borderId="0" xfId="1" applyNumberFormat="1" applyFont="1"/>
    <xf numFmtId="0" fontId="6" fillId="0" borderId="4" xfId="0" applyFont="1" applyBorder="1"/>
    <xf numFmtId="164" fontId="8" fillId="0" borderId="3" xfId="0" applyNumberFormat="1" applyFont="1" applyFill="1" applyBorder="1"/>
    <xf numFmtId="164" fontId="6" fillId="0" borderId="5" xfId="1" applyNumberFormat="1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44" fontId="8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6" fontId="6" fillId="0" borderId="0" xfId="0" applyNumberFormat="1" applyFont="1" applyFill="1" applyBorder="1" applyAlignment="1">
      <alignment horizontal="center"/>
    </xf>
    <xf numFmtId="164" fontId="8" fillId="0" borderId="0" xfId="1" applyNumberFormat="1" applyFont="1" applyFill="1" applyBorder="1"/>
    <xf numFmtId="164" fontId="8" fillId="0" borderId="0" xfId="0" applyNumberFormat="1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7" fontId="6" fillId="0" borderId="2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26" Type="http://schemas.openxmlformats.org/officeDocument/2006/relationships/revisionLog" Target="revisionLog11.xml"/><Relationship Id="rId3" Type="http://schemas.openxmlformats.org/officeDocument/2006/relationships/revisionLog" Target="NULL"/><Relationship Id="rId21" Type="http://schemas.openxmlformats.org/officeDocument/2006/relationships/revisionLog" Target="NUL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revisionLog111.xm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NUL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revisionLog1111.xml"/><Relationship Id="rId5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revisionLog11111.xml"/><Relationship Id="rId28" Type="http://schemas.openxmlformats.org/officeDocument/2006/relationships/revisionLog" Target="revisionLog1.xml"/><Relationship Id="rId10" Type="http://schemas.openxmlformats.org/officeDocument/2006/relationships/revisionLog" Target="NULL"/><Relationship Id="rId19" Type="http://schemas.openxmlformats.org/officeDocument/2006/relationships/revisionLog" Target="NUL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8FD271B9-2993-49D4-A4A2-74CB2F340403}" diskRevisions="1" revisionId="615" version="7">
  <header guid="{F75A773C-6DC6-4726-98D0-FB126048ED25}" dateTime="2012-05-21T16:39:20" maxSheetId="4" userName="RM90233" r:id="rId1">
    <sheetIdMap count="3">
      <sheetId val="1"/>
      <sheetId val="2"/>
      <sheetId val="3"/>
    </sheetIdMap>
  </header>
  <header guid="{1A2F5C75-DE1A-4450-A1EB-0121726394F0}" dateTime="2012-05-21T17:25:44" maxSheetId="4" userName="RM90233" r:id="rId2" minRId="1" maxRId="31">
    <sheetIdMap count="3">
      <sheetId val="1"/>
      <sheetId val="2"/>
      <sheetId val="3"/>
    </sheetIdMap>
    <reviewedList count="31">
      <reviewed rId="1"/>
      <reviewed rId="2"/>
      <reviewed rId="3"/>
      <reviewed rId="4"/>
      <reviewed rId="5"/>
      <reviewed rId="6"/>
      <reviewed rId="7"/>
      <reviewed rId="8"/>
      <reviewed rId="9"/>
      <reviewed rId="10"/>
      <reviewed rId="11"/>
      <reviewed rId="12"/>
      <reviewed rId="13"/>
      <reviewed rId="14"/>
      <reviewed rId="15"/>
      <reviewed rId="16"/>
      <reviewed rId="17"/>
      <reviewed rId="18"/>
      <reviewed rId="19"/>
      <reviewed rId="20"/>
      <reviewed rId="21"/>
      <reviewed rId="22"/>
      <reviewed rId="23"/>
      <reviewed rId="24"/>
      <reviewed rId="25"/>
      <reviewed rId="26"/>
      <reviewed rId="27"/>
      <reviewed rId="28"/>
      <reviewed rId="29"/>
      <reviewed rId="30"/>
      <reviewed rId="31"/>
    </reviewedList>
  </header>
  <header guid="{F2F570FE-81E9-497A-A337-26077E15CE77}" dateTime="2012-05-21T17:28:11" maxSheetId="4" userName="RM90233" r:id="rId3" minRId="32">
    <sheetIdMap count="3">
      <sheetId val="1"/>
      <sheetId val="2"/>
      <sheetId val="3"/>
    </sheetIdMap>
    <reviewedList count="1">
      <reviewed rId="32"/>
    </reviewedList>
  </header>
  <header guid="{DBE7A357-42FA-4A57-A81E-43ED3657929E}" dateTime="2012-05-21T18:07:14" maxSheetId="4" userName="RM90233" r:id="rId4" minRId="33" maxRId="48">
    <sheetIdMap count="3">
      <sheetId val="1"/>
      <sheetId val="2"/>
      <sheetId val="3"/>
    </sheetIdMap>
    <reviewedList count="16">
      <reviewed rId="33"/>
      <reviewed rId="34"/>
      <reviewed rId="35"/>
      <reviewed rId="36"/>
      <reviewed rId="37"/>
      <reviewed rId="38"/>
      <reviewed rId="39"/>
      <reviewed rId="40"/>
      <reviewed rId="41"/>
      <reviewed rId="42"/>
      <reviewed rId="43"/>
      <reviewed rId="44"/>
      <reviewed rId="45"/>
      <reviewed rId="46"/>
      <reviewed rId="47"/>
      <reviewed rId="48"/>
    </reviewedList>
  </header>
  <header guid="{45A95EF2-D4AC-4AFF-BB3D-81D651284C3F}" dateTime="2012-05-21T18:09:41" maxSheetId="4" userName="RM90233" r:id="rId5">
    <sheetIdMap count="3">
      <sheetId val="1"/>
      <sheetId val="2"/>
      <sheetId val="3"/>
    </sheetIdMap>
  </header>
  <header guid="{9425D3AF-D2FF-4A58-94BB-0A029BB75F2A}" dateTime="2012-05-22T17:28:44" maxSheetId="4" userName="Griffin, Barry" r:id="rId6">
    <sheetIdMap count="3">
      <sheetId val="1"/>
      <sheetId val="2"/>
      <sheetId val="3"/>
    </sheetIdMap>
  </header>
  <header guid="{DC00C176-D89C-444F-9DD8-341A14CCB0CE}" dateTime="2012-05-22T17:49:40" maxSheetId="4" userName="Griffin, Barry" r:id="rId7" minRId="49" maxRId="78">
    <sheetIdMap count="3">
      <sheetId val="1"/>
      <sheetId val="2"/>
      <sheetId val="3"/>
    </sheetIdMap>
  </header>
  <header guid="{B3F0A1F6-7DCB-48A7-BAF9-D185CC031F6F}" dateTime="2012-05-22T17:50:42" maxSheetId="4" userName="Griffin, Barry" r:id="rId8">
    <sheetIdMap count="3">
      <sheetId val="1"/>
      <sheetId val="2"/>
      <sheetId val="3"/>
    </sheetIdMap>
  </header>
  <header guid="{A87DDDB4-96A5-4917-8FCE-DE60394B7562}" dateTime="2012-05-22T19:33:44" maxSheetId="4" userName="Griffin, Barry" r:id="rId9" minRId="79" maxRId="119">
    <sheetIdMap count="3">
      <sheetId val="1"/>
      <sheetId val="2"/>
      <sheetId val="3"/>
    </sheetIdMap>
  </header>
  <header guid="{4BB60C44-F85F-49FB-B2C3-4408A036C43A}" dateTime="2012-05-23T08:36:49" maxSheetId="4" userName="Griffin, Barry" r:id="rId10">
    <sheetIdMap count="3">
      <sheetId val="1"/>
      <sheetId val="2"/>
      <sheetId val="3"/>
    </sheetIdMap>
  </header>
  <header guid="{B2280D78-75D8-4089-9ACA-A49C06E144F3}" dateTime="2012-05-23T08:37:59" maxSheetId="4" userName="Griffin, Barry" r:id="rId11" minRId="120" maxRId="124">
    <sheetIdMap count="3">
      <sheetId val="1"/>
      <sheetId val="2"/>
      <sheetId val="3"/>
    </sheetIdMap>
  </header>
  <header guid="{E27A88C5-153A-44DB-BC23-40C73F2C3346}" dateTime="2012-05-23T08:46:40" maxSheetId="4" userName="Griffin, Barry" r:id="rId12" minRId="125" maxRId="161">
    <sheetIdMap count="3">
      <sheetId val="1"/>
      <sheetId val="2"/>
      <sheetId val="3"/>
    </sheetIdMap>
  </header>
  <header guid="{5E746301-18FB-48B1-A6B7-E4A241C230A6}" dateTime="2012-05-23T08:49:37" maxSheetId="4" userName="Griffin, Barry" r:id="rId13" minRId="162" maxRId="166">
    <sheetIdMap count="3">
      <sheetId val="1"/>
      <sheetId val="2"/>
      <sheetId val="3"/>
    </sheetIdMap>
  </header>
  <header guid="{4AC16093-EC67-4CB8-97E0-4E6C288326E0}" dateTime="2012-05-23T08:50:56" maxSheetId="4" userName="Griffin, Barry" r:id="rId14" minRId="167">
    <sheetIdMap count="3">
      <sheetId val="1"/>
      <sheetId val="2"/>
      <sheetId val="3"/>
    </sheetIdMap>
  </header>
  <header guid="{6913386A-5FC6-4FBC-935E-5A4370D42B98}" dateTime="2012-05-23T08:59:55" maxSheetId="4" userName="Griffin, Barry" r:id="rId15" minRId="168" maxRId="182">
    <sheetIdMap count="3">
      <sheetId val="1"/>
      <sheetId val="2"/>
      <sheetId val="3"/>
    </sheetIdMap>
  </header>
  <header guid="{6961A8AA-72F6-4935-867D-B76DA161A8D8}" dateTime="2012-05-23T09:09:04" maxSheetId="4" userName="Griffin, Barry" r:id="rId16" minRId="183" maxRId="395">
    <sheetIdMap count="3">
      <sheetId val="1"/>
      <sheetId val="2"/>
      <sheetId val="3"/>
    </sheetIdMap>
  </header>
  <header guid="{9096F696-1BAE-4792-B48C-BB2A6032B4A4}" dateTime="2012-05-23T09:09:40" maxSheetId="4" userName="Griffin, Barry" r:id="rId17" minRId="397" maxRId="398">
    <sheetIdMap count="3">
      <sheetId val="1"/>
      <sheetId val="2"/>
      <sheetId val="3"/>
    </sheetIdMap>
  </header>
  <header guid="{82091689-33EE-444E-9E8C-33DB46C794C8}" dateTime="2012-05-23T09:10:07" maxSheetId="4" userName="Griffin, Barry" r:id="rId18">
    <sheetIdMap count="3">
      <sheetId val="1"/>
      <sheetId val="2"/>
      <sheetId val="3"/>
    </sheetIdMap>
  </header>
  <header guid="{64413F0F-02BA-486F-AE00-5D491F911E9E}" dateTime="2012-05-23T09:10:28" maxSheetId="4" userName="Griffin, Barry" r:id="rId19">
    <sheetIdMap count="3">
      <sheetId val="1"/>
      <sheetId val="2"/>
      <sheetId val="3"/>
    </sheetIdMap>
  </header>
  <header guid="{E1DB2433-C00F-4885-89D2-C3B0C9E16F08}" dateTime="2012-05-23T09:12:28" maxSheetId="4" userName="Griffin, Barry" r:id="rId20" minRId="402" maxRId="403">
    <sheetIdMap count="3">
      <sheetId val="1"/>
      <sheetId val="2"/>
      <sheetId val="3"/>
    </sheetIdMap>
  </header>
  <header guid="{9E7930C2-7202-4DA4-BF53-D1B54D2DF158}" dateTime="2012-05-23T09:16:43" maxSheetId="4" userName="Griffin, Barry" r:id="rId21" minRId="405" maxRId="410">
    <sheetIdMap count="3">
      <sheetId val="1"/>
      <sheetId val="2"/>
      <sheetId val="3"/>
    </sheetIdMap>
  </header>
  <header guid="{74BD7EFE-B0A6-44DE-BA9A-2E1A80F0C359}" dateTime="2012-05-23T09:16:49" maxSheetId="4" userName="Griffin, Barry" r:id="rId22">
    <sheetIdMap count="3">
      <sheetId val="1"/>
      <sheetId val="2"/>
      <sheetId val="3"/>
    </sheetIdMap>
  </header>
  <header guid="{A8787775-2147-47D0-9BD6-00F4AE03BDE7}" dateTime="2012-06-06T09:31:48" maxSheetId="4" userName="Griffin, Barry" r:id="rId23" minRId="413" maxRId="425">
    <sheetIdMap count="3">
      <sheetId val="1"/>
      <sheetId val="2"/>
      <sheetId val="3"/>
    </sheetIdMap>
  </header>
  <header guid="{1CE7F159-BC92-4435-8C5F-8BC6BAEBB881}" dateTime="2012-06-06T09:33:29" maxSheetId="4" userName="Griffin, Barry" r:id="rId24" minRId="426" maxRId="606">
    <sheetIdMap count="3">
      <sheetId val="1"/>
      <sheetId val="2"/>
      <sheetId val="3"/>
    </sheetIdMap>
  </header>
  <header guid="{0CCCF0BF-524F-45E1-A2E6-CD2E08955C92}" dateTime="2012-06-06T09:36:52" maxSheetId="4" userName="Griffin, Barry" r:id="rId25" minRId="608" maxRId="611">
    <sheetIdMap count="3">
      <sheetId val="1"/>
      <sheetId val="2"/>
      <sheetId val="3"/>
    </sheetIdMap>
  </header>
  <header guid="{8F494341-6E2C-44F3-9B16-2248194CCB0E}" dateTime="2012-06-06T09:36:56" maxSheetId="4" userName="Griffin, Barry" r:id="rId26">
    <sheetIdMap count="3">
      <sheetId val="1"/>
      <sheetId val="2"/>
      <sheetId val="3"/>
    </sheetIdMap>
  </header>
  <header guid="{4365EAE4-3BCC-4FF5-A25B-2D55DA3F0121}" dateTime="2012-06-06T09:37:06" maxSheetId="4" userName="Griffin, Barry" r:id="rId27">
    <sheetIdMap count="3">
      <sheetId val="1"/>
      <sheetId val="2"/>
      <sheetId val="3"/>
    </sheetIdMap>
  </header>
  <header guid="{8FD271B9-2993-49D4-A4A2-74CB2F340403}" dateTime="2012-06-06T09:54:24" maxSheetId="4" userName="Griffin, Barry" r:id="rId2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19C35E1D-D589-42DB-8140-8DF55E72FA7B}" action="delete"/>
  <rdn rId="0" localSheetId="1" customView="1" name="Z_19C35E1D_D589_42DB_8140_8DF55E72FA7B_.wvu.PrintArea" hidden="1" oldHidden="1">
    <formula>Sheet1!$A$1:$E$47</formula>
    <oldFormula>Sheet1!$A$1:$E$47</oldFormula>
  </rdn>
  <rcv guid="{19C35E1D-D589-42DB-8140-8DF55E72FA7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19C35E1D-D589-42DB-8140-8DF55E72FA7B}" action="delete"/>
  <rdn rId="0" localSheetId="1" customView="1" name="Z_19C35E1D_D589_42DB_8140_8DF55E72FA7B_.wvu.PrintArea" hidden="1" oldHidden="1">
    <formula>Sheet1!$A$1:$E$47</formula>
    <oldFormula>Sheet1!$A$1:$E$47</oldFormula>
  </rdn>
  <rcv guid="{19C35E1D-D589-42DB-8140-8DF55E72FA7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608" sId="1">
    <oc r="A1" t="inlineStr">
      <is>
        <t xml:space="preserve">Franklin Trace Fiscal Year 2012/2013 Budget </t>
      </is>
    </oc>
    <nc r="A1" t="inlineStr">
      <is>
        <t xml:space="preserve">Franklin Trace HOA Budget </t>
      </is>
    </nc>
  </rcc>
  <rrc rId="609" sId="1" ref="A2:XFD2" action="insertRow"/>
  <rcc rId="610" sId="1" xfDxf="1" dxf="1">
    <nc r="A2" t="inlineStr">
      <is>
        <t xml:space="preserve">Fiscal Year 2012/2013 </t>
      </is>
    </nc>
    <ndxf>
      <font>
        <b/>
        <sz val="14"/>
      </font>
      <alignment horizontal="center" readingOrder="0"/>
    </ndxf>
  </rcc>
  <rfmt sheetId="1" sqref="A2" start="0" length="2147483647">
    <dxf>
      <font>
        <sz val="11"/>
      </font>
    </dxf>
  </rfmt>
  <rfmt sheetId="1" sqref="A2:E2">
    <dxf>
      <alignment horizontal="centerContinuous" readingOrder="0"/>
    </dxf>
  </rfmt>
  <rfmt sheetId="1" sqref="E47" start="0" length="0">
    <dxf>
      <border outline="0">
        <right style="thin">
          <color indexed="64"/>
        </right>
      </border>
    </dxf>
  </rfmt>
  <rcc rId="611" sId="1">
    <oc r="E47">
      <f>SUM(E45-E36)</f>
    </oc>
    <nc r="E47">
      <f>SUM(E45-E36)</f>
    </nc>
  </rcc>
  <rfmt sheetId="1" sqref="E47">
    <dxf>
      <numFmt numFmtId="11" formatCode="&quot;$&quot;#,##0.00_);\(&quot;$&quot;#,##0.00\)"/>
    </dxf>
  </rfmt>
  <rcv guid="{19C35E1D-D589-42DB-8140-8DF55E72FA7B}" action="delete"/>
  <rdn rId="0" localSheetId="1" customView="1" name="Z_19C35E1D_D589_42DB_8140_8DF55E72FA7B_.wvu.PrintArea" hidden="1" oldHidden="1">
    <formula>Sheet1!$A$1:$E$47</formula>
    <oldFormula>Sheet1!$A$1:$E$47</oldFormula>
  </rdn>
  <rcv guid="{19C35E1D-D589-42DB-8140-8DF55E72FA7B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426" sId="1">
    <oc r="A48" t="inlineStr">
      <is>
        <t xml:space="preserve">Franklin Trace Fiscal Year 2012/2013 Proposed Budget </t>
      </is>
    </oc>
    <nc r="A48"/>
  </rcc>
  <rcc rId="427" sId="1">
    <oc r="A49" t="inlineStr">
      <is>
        <t>Option B</t>
      </is>
    </oc>
    <nc r="A49"/>
  </rcc>
  <rcc rId="428" sId="1">
    <oc r="A50" t="inlineStr">
      <is>
        <t>Without Native Tree Pruning</t>
      </is>
    </oc>
    <nc r="A50"/>
  </rcc>
  <rcc rId="429" sId="1">
    <oc r="A51" t="inlineStr">
      <is>
        <t>July 2012 - June 2013</t>
      </is>
    </oc>
    <nc r="A51"/>
  </rcc>
  <rcc rId="430" sId="1">
    <oc r="A52" t="inlineStr">
      <is>
        <t>Based on 94 Lot Owners</t>
      </is>
    </oc>
    <nc r="A52"/>
  </rcc>
  <rcc rId="431" sId="1">
    <oc r="A54" t="inlineStr">
      <is>
        <t>Semi Annual Fees</t>
      </is>
    </oc>
    <nc r="A54"/>
  </rcc>
  <rcc rId="432" sId="1" numFmtId="11">
    <oc r="B54">
      <v>280</v>
    </oc>
    <nc r="B54"/>
  </rcc>
  <rcc rId="433" sId="1" numFmtId="11">
    <oc r="C54">
      <v>245</v>
    </oc>
    <nc r="C54"/>
  </rcc>
  <rcc rId="434" sId="1" numFmtId="11">
    <oc r="D54">
      <v>245</v>
    </oc>
    <nc r="D54"/>
  </rcc>
  <rcc rId="435" sId="1" numFmtId="11">
    <oc r="E54">
      <v>300</v>
    </oc>
    <nc r="E54"/>
  </rcc>
  <rcc rId="436" sId="1">
    <oc r="A56" t="inlineStr">
      <is>
        <t>Ending June 30</t>
      </is>
    </oc>
    <nc r="A56"/>
  </rcc>
  <rcc rId="437" sId="1">
    <oc r="B56">
      <v>2010</v>
    </oc>
    <nc r="B56"/>
  </rcc>
  <rcc rId="438" sId="1">
    <oc r="C56">
      <v>2011</v>
    </oc>
    <nc r="C56"/>
  </rcc>
  <rcc rId="439" sId="1">
    <oc r="D56">
      <v>2012</v>
    </oc>
    <nc r="D56"/>
  </rcc>
  <rcc rId="440" sId="1">
    <oc r="E56">
      <v>2013</v>
    </oc>
    <nc r="E56"/>
  </rcc>
  <rcc rId="441" sId="1">
    <oc r="A57" t="inlineStr">
      <is>
        <t>EXPENSES</t>
      </is>
    </oc>
    <nc r="A57"/>
  </rcc>
  <rcc rId="442" sId="1">
    <oc r="B57" t="inlineStr">
      <is>
        <t>Actual</t>
      </is>
    </oc>
    <nc r="B57"/>
  </rcc>
  <rcc rId="443" sId="1">
    <oc r="C57" t="inlineStr">
      <is>
        <t>Actual</t>
      </is>
    </oc>
    <nc r="C57"/>
  </rcc>
  <rcc rId="444" sId="1">
    <oc r="D57" t="inlineStr">
      <is>
        <t>Forecasted</t>
      </is>
    </oc>
    <nc r="D57"/>
  </rcc>
  <rcc rId="445" sId="1">
    <oc r="E57" t="inlineStr">
      <is>
        <t>Budget</t>
      </is>
    </oc>
    <nc r="E57"/>
  </rcc>
  <rcc rId="446" sId="1">
    <oc r="A58" t="inlineStr">
      <is>
        <t>Management Fees</t>
      </is>
    </oc>
    <nc r="A58"/>
  </rcc>
  <rcc rId="447" sId="1" numFmtId="34">
    <oc r="B58">
      <v>3470</v>
    </oc>
    <nc r="B58"/>
  </rcc>
  <rcc rId="448" sId="1" numFmtId="34">
    <oc r="C58">
      <v>4800</v>
    </oc>
    <nc r="C58"/>
  </rcc>
  <rcc rId="449" sId="1" numFmtId="34">
    <oc r="D58">
      <v>4944</v>
    </oc>
    <nc r="D58"/>
  </rcc>
  <rcc rId="450" sId="1" numFmtId="34">
    <oc r="E58">
      <v>5100</v>
    </oc>
    <nc r="E58"/>
  </rcc>
  <rcc rId="451" sId="1">
    <oc r="A59" t="inlineStr">
      <is>
        <t>Professional Fees</t>
      </is>
    </oc>
    <nc r="A59"/>
  </rcc>
  <rcc rId="452" sId="1" numFmtId="34">
    <oc r="B59">
      <v>1429</v>
    </oc>
    <nc r="B59"/>
  </rcc>
  <rcc rId="453" sId="1" numFmtId="34">
    <oc r="C59">
      <v>1783</v>
    </oc>
    <nc r="C59"/>
  </rcc>
  <rcc rId="454" sId="1" numFmtId="34">
    <oc r="D59">
      <v>1060</v>
    </oc>
    <nc r="D59"/>
  </rcc>
  <rcc rId="455" sId="1" numFmtId="34">
    <oc r="E59">
      <v>1500</v>
    </oc>
    <nc r="E59"/>
  </rcc>
  <rcc rId="456" sId="1">
    <oc r="A60" t="inlineStr">
      <is>
        <t>Administrative</t>
      </is>
    </oc>
    <nc r="A60"/>
  </rcc>
  <rcc rId="457" sId="1" numFmtId="34">
    <oc r="B60">
      <v>959</v>
    </oc>
    <nc r="B60"/>
  </rcc>
  <rcc rId="458" sId="1" numFmtId="34">
    <oc r="C60">
      <v>253</v>
    </oc>
    <nc r="C60"/>
  </rcc>
  <rcc rId="459" sId="1" numFmtId="34">
    <oc r="D60">
      <v>300</v>
    </oc>
    <nc r="D60"/>
  </rcc>
  <rcc rId="460" sId="1" numFmtId="34">
    <oc r="E60">
      <v>300</v>
    </oc>
    <nc r="E60"/>
  </rcc>
  <rcc rId="461" sId="1">
    <oc r="A61" t="inlineStr">
      <is>
        <t>Postage</t>
      </is>
    </oc>
    <nc r="A61"/>
  </rcc>
  <rcc rId="462" sId="1" numFmtId="34">
    <oc r="B61">
      <v>315</v>
    </oc>
    <nc r="B61"/>
  </rcc>
  <rcc rId="463" sId="1" numFmtId="34">
    <oc r="C61">
      <v>212</v>
    </oc>
    <nc r="C61"/>
  </rcc>
  <rcc rId="464" sId="1" numFmtId="34">
    <oc r="D61">
      <v>300</v>
    </oc>
    <nc r="D61"/>
  </rcc>
  <rcc rId="465" sId="1" numFmtId="34">
    <oc r="E61">
      <v>300</v>
    </oc>
    <nc r="E61"/>
  </rcc>
  <rcc rId="466" sId="1">
    <oc r="A62" t="inlineStr">
      <is>
        <t>Web-Site</t>
      </is>
    </oc>
    <nc r="A62"/>
  </rcc>
  <rcc rId="467" sId="1" numFmtId="34">
    <oc r="B62">
      <v>0</v>
    </oc>
    <nc r="B62"/>
  </rcc>
  <rcc rId="468" sId="1" numFmtId="34">
    <oc r="C62">
      <v>463</v>
    </oc>
    <nc r="C62"/>
  </rcc>
  <rcc rId="469" sId="1" numFmtId="34">
    <oc r="D62">
      <v>179</v>
    </oc>
    <nc r="D62"/>
  </rcc>
  <rcc rId="470" sId="1" numFmtId="34">
    <oc r="E62">
      <v>200</v>
    </oc>
    <nc r="E62"/>
  </rcc>
  <rcc rId="471" sId="1">
    <oc r="A63" t="inlineStr">
      <is>
        <t>Electricity</t>
      </is>
    </oc>
    <nc r="A63"/>
  </rcc>
  <rcc rId="472" sId="1" numFmtId="34">
    <oc r="B63">
      <v>10687</v>
    </oc>
    <nc r="B63"/>
  </rcc>
  <rcc rId="473" sId="1" numFmtId="34">
    <oc r="C63">
      <v>12756</v>
    </oc>
    <nc r="C63"/>
  </rcc>
  <rcc rId="474" sId="1" numFmtId="34">
    <oc r="D63">
      <v>13950</v>
    </oc>
    <nc r="D63"/>
  </rcc>
  <rcc rId="475" sId="1" numFmtId="34">
    <oc r="E63">
      <v>15500</v>
    </oc>
    <nc r="E63"/>
  </rcc>
  <rcc rId="476" sId="1">
    <oc r="A64" t="inlineStr">
      <is>
        <t>Water Expense</t>
      </is>
    </oc>
    <nc r="A64"/>
  </rcc>
  <rcc rId="477" sId="1" numFmtId="34">
    <oc r="B64">
      <v>972</v>
    </oc>
    <nc r="B64"/>
  </rcc>
  <rcc rId="478" sId="1" numFmtId="34">
    <oc r="C64">
      <v>608</v>
    </oc>
    <nc r="C64"/>
  </rcc>
  <rcc rId="479" sId="1" numFmtId="34">
    <oc r="D64">
      <v>145</v>
    </oc>
    <nc r="D64"/>
  </rcc>
  <rcc rId="480" sId="1" numFmtId="34">
    <oc r="E64">
      <v>1200</v>
    </oc>
    <nc r="E64"/>
  </rcc>
  <rcc rId="481" sId="1">
    <oc r="A65" t="inlineStr">
      <is>
        <t>Snow Removal</t>
      </is>
    </oc>
    <nc r="A65"/>
  </rcc>
  <rcc rId="482" sId="1" numFmtId="34">
    <oc r="B65">
      <v>3446</v>
    </oc>
    <nc r="B65"/>
  </rcc>
  <rcc rId="483" sId="1" numFmtId="34">
    <oc r="C65">
      <v>2644</v>
    </oc>
    <nc r="C65"/>
  </rcc>
  <rcc rId="484" sId="1" numFmtId="34">
    <oc r="D65">
      <v>2400</v>
    </oc>
    <nc r="D65"/>
  </rcc>
  <rcc rId="485" sId="1" numFmtId="34">
    <oc r="E65">
      <v>2800</v>
    </oc>
    <nc r="E65"/>
  </rcc>
  <rcc rId="486" sId="1">
    <oc r="A66" t="inlineStr">
      <is>
        <t>Sprinkler Maint</t>
      </is>
    </oc>
    <nc r="A66"/>
  </rcc>
  <rcc rId="487" sId="1" numFmtId="34">
    <oc r="B66">
      <v>936</v>
    </oc>
    <nc r="B66"/>
  </rcc>
  <rcc rId="488" sId="1" numFmtId="34">
    <oc r="C66">
      <v>413</v>
    </oc>
    <nc r="C66"/>
  </rcc>
  <rcc rId="489" sId="1" numFmtId="34">
    <oc r="D66">
      <v>500</v>
    </oc>
    <nc r="D66"/>
  </rcc>
  <rcc rId="490" sId="1" numFmtId="34">
    <oc r="E66">
      <v>800</v>
    </oc>
    <nc r="E66"/>
  </rcc>
  <rcc rId="491" sId="1">
    <oc r="A67" t="inlineStr">
      <is>
        <t>Irrigation Repair</t>
      </is>
    </oc>
    <nc r="A67"/>
  </rcc>
  <rcc rId="492" sId="1" numFmtId="34">
    <oc r="B67">
      <v>200</v>
    </oc>
    <nc r="B67"/>
  </rcc>
  <rcc rId="493" sId="1" numFmtId="34">
    <oc r="C67">
      <v>0</v>
    </oc>
    <nc r="C67"/>
  </rcc>
  <rcc rId="494" sId="1" numFmtId="34">
    <oc r="D67">
      <v>0</v>
    </oc>
    <nc r="D67"/>
  </rcc>
  <rcc rId="495" sId="1">
    <oc r="A68" t="inlineStr">
      <is>
        <t>Mowing &amp; Edging</t>
      </is>
    </oc>
    <nc r="A68"/>
  </rcc>
  <rcc rId="496" sId="1" numFmtId="34">
    <oc r="B68">
      <v>7810</v>
    </oc>
    <nc r="B68"/>
  </rcc>
  <rcc rId="497" sId="1" numFmtId="34">
    <oc r="C68">
      <v>5125</v>
    </oc>
    <nc r="C68"/>
  </rcc>
  <rcc rId="498" sId="1" numFmtId="34">
    <oc r="D68">
      <v>4200</v>
    </oc>
    <nc r="D68"/>
  </rcc>
  <rcc rId="499" sId="1">
    <oc r="E68">
      <v>5800</v>
    </oc>
    <nc r="E68"/>
  </rcc>
  <rcc rId="500" sId="1">
    <oc r="A69" t="inlineStr">
      <is>
        <t>Mulch</t>
      </is>
    </oc>
    <nc r="A69"/>
  </rcc>
  <rcc rId="501" sId="1" numFmtId="34">
    <oc r="B69">
      <v>2484</v>
    </oc>
    <nc r="B69"/>
  </rcc>
  <rcc rId="502" sId="1" numFmtId="34">
    <oc r="C69">
      <v>7586</v>
    </oc>
    <nc r="C69"/>
  </rcc>
  <rcc rId="503" sId="1" numFmtId="34">
    <oc r="D69">
      <v>5183</v>
    </oc>
    <nc r="D69"/>
  </rcc>
  <rcc rId="504" sId="1" numFmtId="34">
    <oc r="E69">
      <v>3300</v>
    </oc>
    <nc r="E69"/>
  </rcc>
  <rcc rId="505" sId="1">
    <oc r="A70" t="inlineStr">
      <is>
        <t>Bed Maintenance</t>
      </is>
    </oc>
    <nc r="A70"/>
  </rcc>
  <rcc rId="506" sId="1" numFmtId="34">
    <oc r="B70">
      <v>0</v>
    </oc>
    <nc r="B70"/>
  </rcc>
  <rcc rId="507" sId="1" numFmtId="34">
    <oc r="C70">
      <v>1785</v>
    </oc>
    <nc r="C70"/>
  </rcc>
  <rcc rId="508" sId="1" numFmtId="34">
    <oc r="D70">
      <v>942</v>
    </oc>
    <nc r="D70"/>
  </rcc>
  <rcc rId="509" sId="1" numFmtId="34">
    <oc r="E70">
      <v>900</v>
    </oc>
    <nc r="E70"/>
  </rcc>
  <rcc rId="510" sId="1">
    <oc r="A71" t="inlineStr">
      <is>
        <t>Landscape Improvements</t>
      </is>
    </oc>
    <nc r="A71"/>
  </rcc>
  <rcc rId="511" sId="1" numFmtId="34">
    <oc r="E71">
      <v>1500</v>
    </oc>
    <nc r="E71"/>
  </rcc>
  <rcc rId="512" sId="1">
    <oc r="A72" t="inlineStr">
      <is>
        <t>Fert./Grub/Weed/Aerate/Turf</t>
      </is>
    </oc>
    <nc r="A72"/>
  </rcc>
  <rcc rId="513" sId="1" numFmtId="34">
    <oc r="B72">
      <v>0</v>
    </oc>
    <nc r="B72"/>
  </rcc>
  <rcc rId="514" sId="1" numFmtId="34">
    <oc r="C72">
      <v>0</v>
    </oc>
    <nc r="C72"/>
  </rcc>
  <rcc rId="515" sId="1" numFmtId="34">
    <oc r="D72">
      <v>0</v>
    </oc>
    <nc r="D72"/>
  </rcc>
  <rcc rId="516" sId="1" numFmtId="34">
    <oc r="E72">
      <v>1625</v>
    </oc>
    <nc r="E72"/>
  </rcc>
  <rcc rId="517" sId="1">
    <oc r="A73" t="inlineStr">
      <is>
        <t>Tree Care/Removal/Replace</t>
      </is>
    </oc>
    <nc r="A73"/>
  </rcc>
  <rcc rId="518" sId="1" numFmtId="34">
    <oc r="B73">
      <v>0</v>
    </oc>
    <nc r="B73"/>
  </rcc>
  <rcc rId="519" sId="1" numFmtId="34">
    <oc r="C73">
      <v>1415</v>
    </oc>
    <nc r="C73"/>
  </rcc>
  <rcc rId="520" sId="1" numFmtId="34">
    <oc r="D73">
      <v>0</v>
    </oc>
    <nc r="D73"/>
  </rcc>
  <rcc rId="521" sId="1" numFmtId="34">
    <oc r="E73">
      <v>2000</v>
    </oc>
    <nc r="E73"/>
  </rcc>
  <rcc rId="522" sId="1">
    <oc r="A74" t="inlineStr">
      <is>
        <t>Pruning</t>
      </is>
    </oc>
    <nc r="A74"/>
  </rcc>
  <rcc rId="523" sId="1" numFmtId="34">
    <oc r="B74">
      <v>0</v>
    </oc>
    <nc r="B74"/>
  </rcc>
  <rcc rId="524" sId="1" numFmtId="34">
    <oc r="C74">
      <v>630</v>
    </oc>
    <nc r="C74"/>
  </rcc>
  <rcc rId="525" sId="1" numFmtId="34">
    <oc r="D74">
      <v>720</v>
    </oc>
    <nc r="D74"/>
  </rcc>
  <rcc rId="526" sId="1" numFmtId="34">
    <oc r="E74">
      <v>1000</v>
    </oc>
    <nc r="E74"/>
  </rcc>
  <rcc rId="527" sId="1">
    <oc r="A75" t="inlineStr">
      <is>
        <t>Native Tree Pruning</t>
      </is>
    </oc>
    <nc r="A75"/>
  </rcc>
  <rcc rId="528" sId="1">
    <oc r="A76" t="inlineStr">
      <is>
        <t>Edging</t>
      </is>
    </oc>
    <nc r="A76"/>
  </rcc>
  <rcc rId="529" sId="1" numFmtId="34">
    <oc r="B76">
      <v>0</v>
    </oc>
    <nc r="B76"/>
  </rcc>
  <rcc rId="530" sId="1" numFmtId="34">
    <oc r="C76">
      <v>0</v>
    </oc>
    <nc r="C76"/>
  </rcc>
  <rcc rId="531" sId="1" numFmtId="34">
    <oc r="D76">
      <v>40</v>
    </oc>
    <nc r="D76"/>
  </rcc>
  <rcc rId="532" sId="1">
    <oc r="A77" t="inlineStr">
      <is>
        <t>Pond/Fountain Maint</t>
      </is>
    </oc>
    <nc r="A77"/>
  </rcc>
  <rcc rId="533" sId="1" numFmtId="34">
    <oc r="B77">
      <v>8869</v>
    </oc>
    <nc r="B77"/>
  </rcc>
  <rcc rId="534" sId="1" numFmtId="34">
    <oc r="C77">
      <v>4690</v>
    </oc>
    <nc r="C77"/>
  </rcc>
  <rcc rId="535" sId="1" numFmtId="34">
    <oc r="D77">
      <v>3683</v>
    </oc>
    <nc r="D77"/>
  </rcc>
  <rcc rId="536" sId="1" numFmtId="34">
    <oc r="E77">
      <v>4000</v>
    </oc>
    <nc r="E77"/>
  </rcc>
  <rcc rId="537" sId="1">
    <oc r="A78" t="inlineStr">
      <is>
        <t>Pest Control</t>
      </is>
    </oc>
    <nc r="A78"/>
  </rcc>
  <rcc rId="538" sId="1" numFmtId="34">
    <oc r="B78">
      <v>0</v>
    </oc>
    <nc r="B78"/>
  </rcc>
  <rcc rId="539" sId="1" numFmtId="34">
    <oc r="C78">
      <v>650</v>
    </oc>
    <nc r="C78"/>
  </rcc>
  <rcc rId="540" sId="1" numFmtId="34">
    <oc r="D78">
      <v>0</v>
    </oc>
    <nc r="D78"/>
  </rcc>
  <rcc rId="541" sId="1" numFmtId="34">
    <oc r="E78">
      <v>800</v>
    </oc>
    <nc r="E78"/>
  </rcc>
  <rcc rId="542" sId="1">
    <oc r="A79" t="inlineStr">
      <is>
        <t>Common Area Maint</t>
      </is>
    </oc>
    <nc r="A79"/>
  </rcc>
  <rcc rId="543" sId="1" numFmtId="34">
    <oc r="B79">
      <v>176</v>
    </oc>
    <nc r="B79"/>
  </rcc>
  <rcc rId="544" sId="1" numFmtId="34">
    <oc r="C79">
      <v>1114</v>
    </oc>
    <nc r="C79"/>
  </rcc>
  <rcc rId="545" sId="1" numFmtId="34">
    <oc r="D79">
      <v>1000</v>
    </oc>
    <nc r="D79"/>
  </rcc>
  <rcc rId="546" sId="1" numFmtId="34">
    <oc r="E79">
      <v>1000</v>
    </oc>
    <nc r="E79"/>
  </rcc>
  <rcc rId="547" sId="1">
    <oc r="A80" t="inlineStr">
      <is>
        <t>Street Signs</t>
      </is>
    </oc>
    <nc r="A80"/>
  </rcc>
  <rcc rId="548" sId="1" numFmtId="34">
    <oc r="B80">
      <v>185</v>
    </oc>
    <nc r="B80"/>
  </rcc>
  <rcc rId="549" sId="1" numFmtId="34">
    <oc r="C80">
      <v>328</v>
    </oc>
    <nc r="C80"/>
  </rcc>
  <rcc rId="550" sId="1" numFmtId="34">
    <oc r="D80">
      <v>618</v>
    </oc>
    <nc r="D80"/>
  </rcc>
  <rcc rId="551" sId="1" numFmtId="34">
    <oc r="E80">
      <v>600</v>
    </oc>
    <nc r="E80"/>
  </rcc>
  <rcc rId="552" sId="1">
    <oc r="A81" t="inlineStr">
      <is>
        <t>Insurance</t>
      </is>
    </oc>
    <nc r="A81"/>
  </rcc>
  <rcc rId="553" sId="1" numFmtId="34">
    <oc r="B81">
      <v>1999</v>
    </oc>
    <nc r="B81"/>
  </rcc>
  <rcc rId="554" sId="1" numFmtId="34">
    <oc r="C81">
      <v>69.069999999999993</v>
    </oc>
    <nc r="C81"/>
  </rcc>
  <rcc rId="555" sId="1" numFmtId="34">
    <oc r="D81">
      <v>644</v>
    </oc>
    <nc r="D81"/>
  </rcc>
  <rcc rId="556" sId="1" numFmtId="34">
    <oc r="E81">
      <v>700</v>
    </oc>
    <nc r="E81"/>
  </rcc>
  <rcc rId="557" sId="1">
    <oc r="A82" t="inlineStr">
      <is>
        <t>Contingency</t>
      </is>
    </oc>
    <nc r="A82"/>
  </rcc>
  <rcc rId="558" sId="1" numFmtId="34">
    <oc r="B82">
      <v>0</v>
    </oc>
    <nc r="B82"/>
  </rcc>
  <rcc rId="559" sId="1" numFmtId="34">
    <oc r="C82">
      <v>0</v>
    </oc>
    <nc r="C82"/>
  </rcc>
  <rcc rId="560" sId="1" numFmtId="34">
    <oc r="D82">
      <v>0</v>
    </oc>
    <nc r="D82"/>
  </rcc>
  <rcc rId="561" sId="1" numFmtId="34">
    <oc r="E82">
      <v>5000</v>
    </oc>
    <nc r="E82"/>
  </rcc>
  <rcc rId="562" sId="1">
    <oc r="A83" t="inlineStr">
      <is>
        <t>Total Expense</t>
      </is>
    </oc>
    <nc r="A83"/>
  </rcc>
  <rcc rId="563" sId="1">
    <oc r="B83">
      <f>SUM(B58:B82)</f>
    </oc>
    <nc r="B83"/>
  </rcc>
  <rcc rId="564" sId="1">
    <oc r="C83">
      <f>SUM(C58:C82)</f>
    </oc>
    <nc r="C83"/>
  </rcc>
  <rcc rId="565" sId="1">
    <oc r="D83">
      <f>SUM(D58:D82)</f>
    </oc>
    <nc r="D83"/>
  </rcc>
  <rcc rId="566" sId="1">
    <oc r="E83">
      <f>SUM(E58:E82)</f>
    </oc>
    <nc r="E83"/>
  </rcc>
  <rcc rId="567" sId="1">
    <oc r="A86" t="inlineStr">
      <is>
        <t>Ending June 30</t>
      </is>
    </oc>
    <nc r="A86"/>
  </rcc>
  <rcc rId="568" sId="1">
    <oc r="B86">
      <v>2010</v>
    </oc>
    <nc r="B86"/>
  </rcc>
  <rcc rId="569" sId="1">
    <oc r="C86">
      <v>2011</v>
    </oc>
    <nc r="C86"/>
  </rcc>
  <rcc rId="570" sId="1">
    <oc r="D86">
      <v>2012</v>
    </oc>
    <nc r="D86"/>
  </rcc>
  <rcc rId="571" sId="1">
    <oc r="E86">
      <v>2013</v>
    </oc>
    <nc r="E86"/>
  </rcc>
  <rcc rId="572" sId="1">
    <oc r="A87" t="inlineStr">
      <is>
        <t>REVENUE</t>
      </is>
    </oc>
    <nc r="A87"/>
  </rcc>
  <rcc rId="573" sId="1">
    <oc r="B87" t="inlineStr">
      <is>
        <t>Actual</t>
      </is>
    </oc>
    <nc r="B87"/>
  </rcc>
  <rcc rId="574" sId="1">
    <oc r="C87" t="inlineStr">
      <is>
        <t>Actual</t>
      </is>
    </oc>
    <nc r="C87"/>
  </rcc>
  <rcc rId="575" sId="1">
    <oc r="D87" t="inlineStr">
      <is>
        <t>Forecasted</t>
      </is>
    </oc>
    <nc r="D87"/>
  </rcc>
  <rcc rId="576" sId="1">
    <oc r="E87" t="inlineStr">
      <is>
        <t>Projected</t>
      </is>
    </oc>
    <nc r="E87"/>
  </rcc>
  <rcc rId="577" sId="1">
    <oc r="A88" t="inlineStr">
      <is>
        <t>Dues</t>
      </is>
    </oc>
    <nc r="A88"/>
  </rcc>
  <rcc rId="578" sId="1" numFmtId="34">
    <oc r="B88">
      <v>58115</v>
    </oc>
    <nc r="B88"/>
  </rcc>
  <rcc rId="579" sId="1" numFmtId="34">
    <oc r="C88">
      <v>48320</v>
    </oc>
    <nc r="C88"/>
  </rcc>
  <rcc rId="580" sId="1" numFmtId="34">
    <oc r="D88">
      <v>43836</v>
    </oc>
    <nc r="D88"/>
  </rcc>
  <rcc rId="581" sId="1">
    <oc r="E88">
      <f>E54*94*2</f>
    </oc>
    <nc r="E88"/>
  </rcc>
  <rcc rId="582" sId="1">
    <oc r="A89" t="inlineStr">
      <is>
        <t xml:space="preserve">Late Fees </t>
      </is>
    </oc>
    <nc r="A89"/>
  </rcc>
  <rcc rId="583" sId="1" numFmtId="34">
    <oc r="B89">
      <v>346</v>
    </oc>
    <nc r="B89"/>
  </rcc>
  <rcc rId="584" sId="1" numFmtId="34">
    <oc r="C89">
      <v>1004</v>
    </oc>
    <nc r="C89"/>
  </rcc>
  <rcc rId="585" sId="1" numFmtId="34">
    <oc r="D89">
      <v>824</v>
    </oc>
    <nc r="D89"/>
  </rcc>
  <rcc rId="586" sId="1" numFmtId="34">
    <oc r="E89">
      <v>250</v>
    </oc>
    <nc r="E89"/>
  </rcc>
  <rcc rId="587" sId="1">
    <oc r="A90" t="inlineStr">
      <is>
        <t>Legal Fees/Court Costs</t>
      </is>
    </oc>
    <nc r="A90"/>
  </rcc>
  <rcc rId="588" sId="1" numFmtId="34">
    <oc r="B90">
      <v>0</v>
    </oc>
    <nc r="B90"/>
  </rcc>
  <rcc rId="589" sId="1" numFmtId="34">
    <oc r="C90">
      <v>387</v>
    </oc>
    <nc r="C90"/>
  </rcc>
  <rcc rId="590" sId="1" numFmtId="34">
    <oc r="D90">
      <v>823</v>
    </oc>
    <nc r="D90"/>
  </rcc>
  <rcc rId="591" sId="1" numFmtId="34">
    <oc r="E90">
      <v>1000</v>
    </oc>
    <nc r="E90"/>
  </rcc>
  <rcc rId="592" sId="1">
    <oc r="A91" t="inlineStr">
      <is>
        <t>Interest Income</t>
      </is>
    </oc>
    <nc r="A91"/>
  </rcc>
  <rcc rId="593" sId="1" numFmtId="34">
    <oc r="B91">
      <v>7</v>
    </oc>
    <nc r="B91"/>
  </rcc>
  <rcc rId="594" sId="1" numFmtId="34">
    <oc r="C91">
      <v>15</v>
    </oc>
    <nc r="C91"/>
  </rcc>
  <rcc rId="595" sId="1" numFmtId="34">
    <oc r="D91">
      <v>6</v>
    </oc>
    <nc r="D91"/>
  </rcc>
  <rcc rId="596" sId="1" numFmtId="34">
    <oc r="E91">
      <v>6</v>
    </oc>
    <nc r="E91"/>
  </rcc>
  <rcc rId="597" sId="1">
    <oc r="A92" t="inlineStr">
      <is>
        <t>Total Revenue</t>
      </is>
    </oc>
    <nc r="A92"/>
  </rcc>
  <rcc rId="598" sId="1">
    <oc r="B92">
      <f>SUM(B88:B91)</f>
    </oc>
    <nc r="B92"/>
  </rcc>
  <rcc rId="599" sId="1">
    <oc r="C92">
      <f>SUM(C88:C91)</f>
    </oc>
    <nc r="C92"/>
  </rcc>
  <rcc rId="600" sId="1">
    <oc r="D92">
      <f>SUM(D88:D91)</f>
    </oc>
    <nc r="D92"/>
  </rcc>
  <rcc rId="601" sId="1">
    <oc r="E92">
      <f>SUM(E88:E91)</f>
    </oc>
    <nc r="E92"/>
  </rcc>
  <rcc rId="602" sId="1">
    <oc r="A94" t="inlineStr">
      <is>
        <t>Surplus(Loss)</t>
      </is>
    </oc>
    <nc r="A94"/>
  </rcc>
  <rcc rId="603" sId="1">
    <oc r="B94">
      <f>SUM(B92-B83)</f>
    </oc>
    <nc r="B94"/>
  </rcc>
  <rcc rId="604" sId="1">
    <oc r="C94">
      <f>SUM(C92-C83)</f>
    </oc>
    <nc r="C94"/>
  </rcc>
  <rcc rId="605" sId="1">
    <oc r="D94">
      <f>SUM(D92-D83)</f>
    </oc>
    <nc r="D94"/>
  </rcc>
  <rcc rId="606" sId="1">
    <oc r="E94">
      <f>SUM(E92-E83)</f>
    </oc>
    <nc r="E94"/>
  </rcc>
  <rfmt sheetId="1" sqref="A48:E95">
    <dxf>
      <fill>
        <patternFill>
          <bgColor auto="1"/>
        </patternFill>
      </fill>
    </dxf>
  </rfmt>
  <rfmt sheetId="1" sqref="A48:A95" start="0" length="0">
    <dxf>
      <border>
        <left/>
      </border>
    </dxf>
  </rfmt>
  <rfmt sheetId="1" sqref="E48:E95" start="0" length="0">
    <dxf>
      <border>
        <right/>
      </border>
    </dxf>
  </rfmt>
  <rcv guid="{19C35E1D-D589-42DB-8140-8DF55E72FA7B}" action="delete"/>
  <rdn rId="0" localSheetId="1" customView="1" name="Z_19C35E1D_D589_42DB_8140_8DF55E72FA7B_.wvu.PrintArea" hidden="1" oldHidden="1">
    <formula>Sheet1!$A$1:$E$46</formula>
    <oldFormula>Sheet1!$A$1:$E$95</oldFormula>
  </rdn>
  <rcv guid="{19C35E1D-D589-42DB-8140-8DF55E72FA7B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413" sId="1">
    <oc r="A1" t="inlineStr">
      <is>
        <t xml:space="preserve">Franklin Trace Fiscal Year 2012/2013 Proposed Budget </t>
      </is>
    </oc>
    <nc r="A1" t="inlineStr">
      <is>
        <t xml:space="preserve">Franklin Trace Fiscal Year 2012/2013 Budget </t>
      </is>
    </nc>
  </rcc>
  <rrc rId="414" sId="1" ref="A2:XFD2" action="deleteRow">
    <rfmt sheetId="1" xfDxf="1" sqref="A2:XFD2" start="0" length="0"/>
    <rcc rId="0" sId="1" dxf="1">
      <nc r="A2" t="inlineStr">
        <is>
          <t>Option A</t>
        </is>
      </nc>
      <ndxf>
        <font>
          <b/>
          <sz val="12"/>
          <color auto="1"/>
          <name val="Arial"/>
          <scheme val="none"/>
        </font>
        <alignment horizontal="centerContinuous" vertical="top" readingOrder="0"/>
      </ndxf>
    </rcc>
    <rfmt sheetId="1" sqref="B2" start="0" length="0">
      <dxf>
        <alignment horizontal="centerContinuous" vertical="top" readingOrder="0"/>
      </dxf>
    </rfmt>
    <rfmt sheetId="1" sqref="C2" start="0" length="0">
      <dxf>
        <alignment horizontal="centerContinuous" vertical="top" readingOrder="0"/>
      </dxf>
    </rfmt>
    <rfmt sheetId="1" sqref="D2" start="0" length="0">
      <dxf>
        <alignment horizontal="centerContinuous" vertical="top" readingOrder="0"/>
      </dxf>
    </rfmt>
    <rfmt sheetId="1" sqref="E2" start="0" length="0">
      <dxf>
        <alignment horizontal="centerContinuous" vertical="top" readingOrder="0"/>
      </dxf>
    </rfmt>
    <rfmt sheetId="1" sqref="K2" start="0" length="0">
      <dxf>
        <font>
          <b/>
          <sz val="10"/>
          <color auto="1"/>
          <name val="Arial"/>
          <scheme val="none"/>
        </font>
        <alignment horizontal="centerContinuous" vertical="top" readingOrder="0"/>
      </dxf>
    </rfmt>
    <rfmt sheetId="1" sqref="L2" start="0" length="0">
      <dxf>
        <alignment horizontal="centerContinuous" vertical="top" readingOrder="0"/>
      </dxf>
    </rfmt>
    <rfmt sheetId="1" sqref="M2" start="0" length="0">
      <dxf>
        <alignment horizontal="centerContinuous" vertical="top" readingOrder="0"/>
      </dxf>
    </rfmt>
    <rfmt sheetId="1" sqref="N2" start="0" length="0">
      <dxf>
        <alignment horizontal="centerContinuous" vertical="top" readingOrder="0"/>
      </dxf>
    </rfmt>
  </rrc>
  <rcc rId="415" sId="1">
    <oc r="A2" t="inlineStr">
      <is>
        <t xml:space="preserve"> With Native Tree Pruning</t>
      </is>
    </oc>
    <nc r="A2"/>
  </rcc>
  <rrc rId="416" sId="1" ref="A2:XFD2" action="deleteRow">
    <rfmt sheetId="1" xfDxf="1" sqref="A2:XFD2" start="0" length="0"/>
    <rfmt sheetId="1" sqref="A2" start="0" length="0">
      <dxf>
        <font>
          <b/>
          <sz val="11"/>
          <color auto="1"/>
          <name val="Arial"/>
          <scheme val="none"/>
        </font>
        <alignment horizontal="centerContinuous" vertical="top" readingOrder="0"/>
      </dxf>
    </rfmt>
    <rfmt sheetId="1" sqref="B2" start="0" length="0">
      <dxf>
        <font>
          <sz val="11"/>
          <color auto="1"/>
          <name val="Arial"/>
          <scheme val="none"/>
        </font>
        <alignment horizontal="centerContinuous" vertical="top" readingOrder="0"/>
      </dxf>
    </rfmt>
    <rfmt sheetId="1" sqref="C2" start="0" length="0">
      <dxf>
        <font>
          <sz val="11"/>
          <color auto="1"/>
          <name val="Arial"/>
          <scheme val="none"/>
        </font>
        <alignment horizontal="centerContinuous" vertical="top" readingOrder="0"/>
      </dxf>
    </rfmt>
    <rfmt sheetId="1" sqref="D2" start="0" length="0">
      <dxf>
        <font>
          <sz val="11"/>
          <color auto="1"/>
          <name val="Arial"/>
          <scheme val="none"/>
        </font>
        <alignment horizontal="centerContinuous" vertical="top" readingOrder="0"/>
      </dxf>
    </rfmt>
    <rfmt sheetId="1" sqref="E2" start="0" length="0">
      <dxf>
        <font>
          <sz val="11"/>
          <color auto="1"/>
          <name val="Arial"/>
          <scheme val="none"/>
        </font>
        <alignment horizontal="centerContinuous" vertical="top" readingOrder="0"/>
      </dxf>
    </rfmt>
    <rfmt sheetId="1" sqref="F2" start="0" length="0">
      <dxf>
        <font>
          <sz val="11"/>
          <color auto="1"/>
          <name val="Arial"/>
          <scheme val="none"/>
        </font>
      </dxf>
    </rfmt>
    <rfmt sheetId="1" sqref="K2" start="0" length="0">
      <dxf>
        <font>
          <b/>
          <sz val="10"/>
          <color auto="1"/>
          <name val="Arial"/>
          <scheme val="none"/>
        </font>
        <alignment horizontal="center" vertical="top" readingOrder="0"/>
      </dxf>
    </rfmt>
    <rfmt sheetId="1" sqref="L2" start="0" length="0">
      <dxf>
        <alignment horizontal="center" vertical="top" readingOrder="0"/>
      </dxf>
    </rfmt>
    <rfmt sheetId="1" sqref="M2" start="0" length="0">
      <dxf>
        <alignment horizontal="center" vertical="top" readingOrder="0"/>
      </dxf>
    </rfmt>
    <rfmt sheetId="1" sqref="N2" start="0" length="0">
      <dxf>
        <alignment horizontal="center" vertical="top" readingOrder="0"/>
      </dxf>
    </rfmt>
  </rrc>
  <rcc rId="417" sId="1">
    <oc r="A3" t="inlineStr">
      <is>
        <t>Based on 94 Lot Owners</t>
      </is>
    </oc>
    <nc r="A3" t="inlineStr">
      <is>
        <t>Based on 96 Lot Owners</t>
      </is>
    </nc>
  </rcc>
  <rcc rId="418" sId="1" numFmtId="11">
    <oc r="E5">
      <v>330</v>
    </oc>
    <nc r="E5">
      <v>300</v>
    </nc>
  </rcc>
  <rcc rId="419" sId="1">
    <nc r="E39">
      <f>600*96</f>
    </nc>
  </rcc>
  <rcc rId="420" sId="1">
    <nc r="E39">
      <f>E5*96</f>
    </nc>
  </rcc>
  <rcc rId="421" sId="1">
    <oc r="E39">
      <f>660*94</f>
    </oc>
    <nc r="E39">
      <f>E5*96*2</f>
    </nc>
  </rcc>
  <rrc rId="422" sId="1" ref="A14:XFD14" action="insertRow"/>
  <rcc rId="423" sId="1">
    <nc r="A14" t="inlineStr">
      <is>
        <t>Bad Debt</t>
      </is>
    </nc>
  </rcc>
  <rcc rId="424" sId="1" numFmtId="34">
    <nc r="E14">
      <v>1200</v>
    </nc>
  </rcc>
  <rcc rId="425" sId="1">
    <oc r="E34">
      <f>SUM(E9:E33)*0.1</f>
    </oc>
    <nc r="E34">
      <f>E44-(SUM(E9:E33))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v guid="{19C35E1D-D589-42DB-8140-8DF55E72FA7B}" action="delete"/>
  <rdn rId="0" localSheetId="1" customView="1" name="Z_19C35E1D_D589_42DB_8140_8DF55E72FA7B_.wvu.PrintArea" hidden="1" oldHidden="1">
    <formula>Sheet1!$A$1:$E$47</formula>
    <oldFormula>Sheet1!$A$1:$E$47</oldFormula>
  </rdn>
  <rcv guid="{19C35E1D-D589-42DB-8140-8DF55E72FA7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Normal="100" workbookViewId="0">
      <selection activeCell="H48" sqref="H48"/>
    </sheetView>
  </sheetViews>
  <sheetFormatPr defaultRowHeight="12.75"/>
  <cols>
    <col min="1" max="1" width="24.5703125" customWidth="1"/>
    <col min="2" max="5" width="12.7109375" customWidth="1"/>
  </cols>
  <sheetData>
    <row r="1" spans="1:14" ht="18">
      <c r="A1" s="12" t="s">
        <v>43</v>
      </c>
      <c r="B1" s="6"/>
      <c r="C1" s="6"/>
      <c r="D1" s="6"/>
      <c r="E1" s="6"/>
      <c r="K1" s="53"/>
      <c r="L1" s="54"/>
      <c r="M1" s="54"/>
      <c r="N1" s="54"/>
    </row>
    <row r="2" spans="1:14" ht="15.75">
      <c r="A2" s="7" t="s">
        <v>44</v>
      </c>
      <c r="B2" s="6"/>
      <c r="C2" s="6"/>
      <c r="D2" s="6"/>
      <c r="E2" s="6"/>
      <c r="K2" s="4"/>
      <c r="L2" s="5"/>
      <c r="M2" s="5"/>
      <c r="N2" s="5"/>
    </row>
    <row r="3" spans="1:14" ht="15">
      <c r="A3" s="7" t="s">
        <v>37</v>
      </c>
      <c r="B3" s="13"/>
      <c r="C3" s="13"/>
      <c r="D3" s="13"/>
      <c r="E3" s="13"/>
      <c r="F3" s="16"/>
    </row>
    <row r="4" spans="1:14" ht="15">
      <c r="A4" s="17" t="s">
        <v>41</v>
      </c>
      <c r="B4" s="15"/>
      <c r="C4" s="15"/>
      <c r="D4" s="15"/>
      <c r="E4" s="16"/>
      <c r="F4" s="16"/>
      <c r="M4" s="1"/>
    </row>
    <row r="5" spans="1:14" ht="15">
      <c r="A5" s="14"/>
      <c r="B5" s="18"/>
      <c r="C5" s="18"/>
      <c r="D5" s="18"/>
      <c r="E5" s="18"/>
      <c r="F5" s="16"/>
      <c r="M5" s="3"/>
    </row>
    <row r="6" spans="1:14" ht="15">
      <c r="A6" s="19" t="s">
        <v>30</v>
      </c>
      <c r="B6" s="20">
        <v>280</v>
      </c>
      <c r="C6" s="20">
        <v>245</v>
      </c>
      <c r="D6" s="20">
        <v>245</v>
      </c>
      <c r="E6" s="20">
        <v>300</v>
      </c>
      <c r="F6" s="16"/>
      <c r="M6" s="9"/>
    </row>
    <row r="7" spans="1:14" ht="15">
      <c r="A7" s="14"/>
      <c r="B7" s="20"/>
      <c r="C7" s="20"/>
      <c r="D7" s="20"/>
      <c r="E7" s="16"/>
      <c r="F7" s="16"/>
      <c r="M7" s="1"/>
    </row>
    <row r="8" spans="1:14" ht="15">
      <c r="A8" s="19" t="s">
        <v>20</v>
      </c>
      <c r="B8" s="14">
        <v>2010</v>
      </c>
      <c r="C8" s="14">
        <v>2011</v>
      </c>
      <c r="D8" s="14">
        <v>2012</v>
      </c>
      <c r="E8" s="14">
        <v>2013</v>
      </c>
      <c r="F8" s="16"/>
      <c r="M8" s="1"/>
    </row>
    <row r="9" spans="1:14" ht="15">
      <c r="A9" s="17" t="s">
        <v>24</v>
      </c>
      <c r="B9" s="14" t="s">
        <v>23</v>
      </c>
      <c r="C9" s="14" t="s">
        <v>23</v>
      </c>
      <c r="D9" s="14" t="s">
        <v>21</v>
      </c>
      <c r="E9" s="14" t="s">
        <v>22</v>
      </c>
      <c r="F9" s="16"/>
      <c r="M9" s="1"/>
    </row>
    <row r="10" spans="1:14" ht="14.25">
      <c r="A10" s="21" t="s">
        <v>0</v>
      </c>
      <c r="B10" s="22">
        <v>3470</v>
      </c>
      <c r="C10" s="22">
        <v>4800</v>
      </c>
      <c r="D10" s="22">
        <v>4944</v>
      </c>
      <c r="E10" s="23">
        <v>5100</v>
      </c>
      <c r="F10" s="16"/>
      <c r="M10" s="2"/>
    </row>
    <row r="11" spans="1:14" ht="14.25">
      <c r="A11" s="21" t="s">
        <v>1</v>
      </c>
      <c r="B11" s="22">
        <v>1429</v>
      </c>
      <c r="C11" s="22">
        <v>1783</v>
      </c>
      <c r="D11" s="22">
        <v>1060</v>
      </c>
      <c r="E11" s="23">
        <v>1500</v>
      </c>
      <c r="F11" s="16"/>
      <c r="M11" s="2"/>
    </row>
    <row r="12" spans="1:14" ht="14.25">
      <c r="A12" s="21" t="s">
        <v>2</v>
      </c>
      <c r="B12" s="22">
        <v>959</v>
      </c>
      <c r="C12" s="22">
        <v>253</v>
      </c>
      <c r="D12" s="22">
        <v>300</v>
      </c>
      <c r="E12" s="23">
        <v>300</v>
      </c>
      <c r="F12" s="16"/>
      <c r="M12" s="2"/>
    </row>
    <row r="13" spans="1:14" ht="14.25">
      <c r="A13" s="21" t="s">
        <v>3</v>
      </c>
      <c r="B13" s="22">
        <v>315</v>
      </c>
      <c r="C13" s="22">
        <v>212</v>
      </c>
      <c r="D13" s="22">
        <v>300</v>
      </c>
      <c r="E13" s="23">
        <v>300</v>
      </c>
      <c r="F13" s="16"/>
      <c r="M13" s="2"/>
    </row>
    <row r="14" spans="1:14" ht="14.25">
      <c r="A14" s="21" t="s">
        <v>4</v>
      </c>
      <c r="B14" s="22">
        <v>0</v>
      </c>
      <c r="C14" s="22">
        <v>463</v>
      </c>
      <c r="D14" s="22">
        <v>179</v>
      </c>
      <c r="E14" s="23">
        <v>200</v>
      </c>
      <c r="F14" s="16"/>
      <c r="M14" s="2"/>
    </row>
    <row r="15" spans="1:14" ht="14.25">
      <c r="A15" s="21" t="s">
        <v>42</v>
      </c>
      <c r="B15" s="22"/>
      <c r="C15" s="22"/>
      <c r="D15" s="22"/>
      <c r="E15" s="23">
        <v>1200</v>
      </c>
      <c r="F15" s="16"/>
      <c r="M15" s="2"/>
    </row>
    <row r="16" spans="1:14" ht="14.25">
      <c r="A16" s="21" t="s">
        <v>5</v>
      </c>
      <c r="B16" s="22">
        <v>10687</v>
      </c>
      <c r="C16" s="22">
        <v>12756</v>
      </c>
      <c r="D16" s="22">
        <v>13950</v>
      </c>
      <c r="E16" s="23">
        <v>15500</v>
      </c>
      <c r="F16" s="16"/>
      <c r="M16" s="2"/>
    </row>
    <row r="17" spans="1:13" ht="14.25">
      <c r="A17" s="21" t="s">
        <v>6</v>
      </c>
      <c r="B17" s="22">
        <v>972</v>
      </c>
      <c r="C17" s="22">
        <v>608</v>
      </c>
      <c r="D17" s="22">
        <v>145</v>
      </c>
      <c r="E17" s="23">
        <v>1200</v>
      </c>
      <c r="F17" s="16"/>
      <c r="M17" s="2"/>
    </row>
    <row r="18" spans="1:13" ht="14.25">
      <c r="A18" s="21" t="s">
        <v>7</v>
      </c>
      <c r="B18" s="22">
        <v>3446</v>
      </c>
      <c r="C18" s="22">
        <v>2644</v>
      </c>
      <c r="D18" s="22">
        <v>2400</v>
      </c>
      <c r="E18" s="23">
        <v>2800</v>
      </c>
      <c r="F18" s="16"/>
      <c r="M18" s="2"/>
    </row>
    <row r="19" spans="1:13" ht="14.25">
      <c r="A19" s="21" t="s">
        <v>8</v>
      </c>
      <c r="B19" s="22">
        <v>936</v>
      </c>
      <c r="C19" s="22">
        <v>413</v>
      </c>
      <c r="D19" s="22">
        <v>500</v>
      </c>
      <c r="E19" s="23">
        <v>800</v>
      </c>
      <c r="F19" s="16"/>
      <c r="M19" s="2"/>
    </row>
    <row r="20" spans="1:13" ht="14.25">
      <c r="A20" s="21" t="s">
        <v>9</v>
      </c>
      <c r="B20" s="22">
        <v>200</v>
      </c>
      <c r="C20" s="22">
        <v>0</v>
      </c>
      <c r="D20" s="22">
        <v>0</v>
      </c>
      <c r="E20" s="24"/>
      <c r="F20" s="16"/>
      <c r="M20" s="1"/>
    </row>
    <row r="21" spans="1:13" ht="14.25">
      <c r="A21" s="21" t="s">
        <v>36</v>
      </c>
      <c r="B21" s="22">
        <v>7810</v>
      </c>
      <c r="C21" s="22">
        <v>5125</v>
      </c>
      <c r="D21" s="22">
        <v>4200</v>
      </c>
      <c r="E21" s="24">
        <v>5800</v>
      </c>
      <c r="F21" s="16"/>
      <c r="M21" s="10"/>
    </row>
    <row r="22" spans="1:13" ht="14.25">
      <c r="A22" s="21" t="s">
        <v>31</v>
      </c>
      <c r="B22" s="22">
        <v>2484</v>
      </c>
      <c r="C22" s="22">
        <v>7586</v>
      </c>
      <c r="D22" s="22">
        <v>5183</v>
      </c>
      <c r="E22" s="23">
        <v>3300</v>
      </c>
      <c r="F22" s="16"/>
      <c r="M22" s="2"/>
    </row>
    <row r="23" spans="1:13" ht="14.25">
      <c r="A23" s="21" t="s">
        <v>10</v>
      </c>
      <c r="B23" s="22">
        <v>0</v>
      </c>
      <c r="C23" s="22">
        <v>1785</v>
      </c>
      <c r="D23" s="22">
        <v>942</v>
      </c>
      <c r="E23" s="23">
        <v>900</v>
      </c>
      <c r="F23" s="16"/>
      <c r="M23" s="2"/>
    </row>
    <row r="24" spans="1:13" ht="14.25">
      <c r="A24" s="21" t="s">
        <v>34</v>
      </c>
      <c r="B24" s="22"/>
      <c r="C24" s="22"/>
      <c r="D24" s="22"/>
      <c r="E24" s="23">
        <v>1500</v>
      </c>
      <c r="F24" s="16"/>
      <c r="M24" s="2"/>
    </row>
    <row r="25" spans="1:13" ht="14.25">
      <c r="A25" s="21" t="s">
        <v>32</v>
      </c>
      <c r="B25" s="22">
        <v>0</v>
      </c>
      <c r="C25" s="22">
        <v>0</v>
      </c>
      <c r="D25" s="22">
        <v>0</v>
      </c>
      <c r="E25" s="23">
        <v>1625</v>
      </c>
      <c r="F25" s="16"/>
      <c r="M25" s="2"/>
    </row>
    <row r="26" spans="1:13" ht="14.25">
      <c r="A26" s="21" t="s">
        <v>33</v>
      </c>
      <c r="B26" s="22">
        <v>0</v>
      </c>
      <c r="C26" s="22">
        <v>1415</v>
      </c>
      <c r="D26" s="22">
        <v>0</v>
      </c>
      <c r="E26" s="23">
        <v>2000</v>
      </c>
      <c r="F26" s="16"/>
      <c r="M26" s="2"/>
    </row>
    <row r="27" spans="1:13" ht="14.25">
      <c r="A27" s="21" t="s">
        <v>11</v>
      </c>
      <c r="B27" s="22">
        <v>0</v>
      </c>
      <c r="C27" s="22">
        <v>630</v>
      </c>
      <c r="D27" s="22">
        <v>720</v>
      </c>
      <c r="E27" s="23">
        <v>1000</v>
      </c>
      <c r="F27" s="16"/>
      <c r="M27" s="2"/>
    </row>
    <row r="28" spans="1:13" ht="14.25">
      <c r="A28" s="21" t="s">
        <v>35</v>
      </c>
      <c r="B28" s="22"/>
      <c r="C28" s="22"/>
      <c r="D28" s="22"/>
      <c r="E28" s="23">
        <v>5500</v>
      </c>
      <c r="F28" s="16"/>
      <c r="M28" s="2"/>
    </row>
    <row r="29" spans="1:13" ht="14.25">
      <c r="A29" s="21" t="s">
        <v>12</v>
      </c>
      <c r="B29" s="22">
        <v>0</v>
      </c>
      <c r="C29" s="22">
        <v>0</v>
      </c>
      <c r="D29" s="22">
        <v>40</v>
      </c>
      <c r="E29" s="24"/>
      <c r="F29" s="16"/>
      <c r="M29" s="1"/>
    </row>
    <row r="30" spans="1:13" ht="14.25">
      <c r="A30" s="21" t="s">
        <v>13</v>
      </c>
      <c r="B30" s="22">
        <v>8869</v>
      </c>
      <c r="C30" s="22">
        <v>4690</v>
      </c>
      <c r="D30" s="22">
        <v>3683</v>
      </c>
      <c r="E30" s="23">
        <v>4000</v>
      </c>
      <c r="F30" s="16"/>
      <c r="M30" s="2"/>
    </row>
    <row r="31" spans="1:13" ht="14.25">
      <c r="A31" s="21" t="s">
        <v>14</v>
      </c>
      <c r="B31" s="22">
        <v>0</v>
      </c>
      <c r="C31" s="22">
        <v>650</v>
      </c>
      <c r="D31" s="22">
        <v>0</v>
      </c>
      <c r="E31" s="23">
        <v>800</v>
      </c>
      <c r="F31" s="16"/>
      <c r="M31" s="2"/>
    </row>
    <row r="32" spans="1:13" ht="14.25">
      <c r="A32" s="21" t="s">
        <v>15</v>
      </c>
      <c r="B32" s="22">
        <v>176</v>
      </c>
      <c r="C32" s="22">
        <v>1114</v>
      </c>
      <c r="D32" s="22">
        <v>1000</v>
      </c>
      <c r="E32" s="23">
        <v>1000</v>
      </c>
      <c r="F32" s="16"/>
      <c r="M32" s="2"/>
    </row>
    <row r="33" spans="1:13" ht="14.25">
      <c r="A33" s="21" t="s">
        <v>16</v>
      </c>
      <c r="B33" s="22">
        <v>185</v>
      </c>
      <c r="C33" s="22">
        <v>328</v>
      </c>
      <c r="D33" s="22">
        <v>618</v>
      </c>
      <c r="E33" s="23">
        <v>600</v>
      </c>
      <c r="F33" s="16"/>
      <c r="M33" s="2"/>
    </row>
    <row r="34" spans="1:13" ht="14.25">
      <c r="A34" s="21" t="s">
        <v>17</v>
      </c>
      <c r="B34" s="22">
        <v>1999</v>
      </c>
      <c r="C34" s="22">
        <v>69.069999999999993</v>
      </c>
      <c r="D34" s="22">
        <v>644</v>
      </c>
      <c r="E34" s="23">
        <v>700</v>
      </c>
      <c r="F34" s="16"/>
      <c r="M34" s="2"/>
    </row>
    <row r="35" spans="1:13" ht="15" thickBot="1">
      <c r="A35" s="25" t="s">
        <v>18</v>
      </c>
      <c r="B35" s="26">
        <v>0</v>
      </c>
      <c r="C35" s="26">
        <v>0</v>
      </c>
      <c r="D35" s="26">
        <v>0</v>
      </c>
      <c r="E35" s="32">
        <f>E45-(SUM(E10:E34))</f>
        <v>1231</v>
      </c>
      <c r="F35" s="16"/>
      <c r="M35" s="11"/>
    </row>
    <row r="36" spans="1:13" ht="15.75" thickBot="1">
      <c r="A36" s="27" t="s">
        <v>40</v>
      </c>
      <c r="B36" s="28">
        <f t="shared" ref="B36:D36" si="0">SUM(B10:B35)</f>
        <v>43937</v>
      </c>
      <c r="C36" s="28">
        <f t="shared" si="0"/>
        <v>47324.07</v>
      </c>
      <c r="D36" s="28">
        <f t="shared" si="0"/>
        <v>40808</v>
      </c>
      <c r="E36" s="33">
        <f>SUM(E10:E35)</f>
        <v>58856</v>
      </c>
      <c r="F36" s="16"/>
      <c r="M36" s="8"/>
    </row>
    <row r="37" spans="1:13" ht="14.25">
      <c r="A37" s="16"/>
      <c r="B37" s="16"/>
      <c r="C37" s="16"/>
      <c r="D37" s="16"/>
      <c r="E37" s="16"/>
      <c r="F37" s="16"/>
    </row>
    <row r="38" spans="1:13" ht="14.25">
      <c r="A38" s="16"/>
      <c r="B38" s="16"/>
      <c r="C38" s="16"/>
      <c r="D38" s="16"/>
      <c r="E38" s="16"/>
      <c r="F38" s="16"/>
    </row>
    <row r="39" spans="1:13" ht="15">
      <c r="A39" s="19" t="s">
        <v>20</v>
      </c>
      <c r="B39" s="14">
        <v>2010</v>
      </c>
      <c r="C39" s="14">
        <v>2011</v>
      </c>
      <c r="D39" s="14">
        <v>2012</v>
      </c>
      <c r="E39" s="14">
        <v>2013</v>
      </c>
      <c r="F39" s="16"/>
    </row>
    <row r="40" spans="1:13" ht="15">
      <c r="A40" s="17" t="s">
        <v>25</v>
      </c>
      <c r="B40" s="14" t="s">
        <v>23</v>
      </c>
      <c r="C40" s="14" t="s">
        <v>23</v>
      </c>
      <c r="D40" s="14" t="s">
        <v>21</v>
      </c>
      <c r="E40" s="14" t="s">
        <v>38</v>
      </c>
      <c r="F40" s="16"/>
    </row>
    <row r="41" spans="1:13" ht="14.25">
      <c r="A41" s="21" t="s">
        <v>19</v>
      </c>
      <c r="B41" s="22">
        <v>58115</v>
      </c>
      <c r="C41" s="22">
        <v>48320</v>
      </c>
      <c r="D41" s="22">
        <v>43836</v>
      </c>
      <c r="E41" s="22">
        <f>E6*96*2</f>
        <v>57600</v>
      </c>
      <c r="F41" s="16"/>
    </row>
    <row r="42" spans="1:13" ht="14.25">
      <c r="A42" s="21" t="s">
        <v>26</v>
      </c>
      <c r="B42" s="22">
        <v>346</v>
      </c>
      <c r="C42" s="22">
        <v>1004</v>
      </c>
      <c r="D42" s="22">
        <v>824</v>
      </c>
      <c r="E42" s="22">
        <v>250</v>
      </c>
      <c r="F42" s="16"/>
    </row>
    <row r="43" spans="1:13" ht="14.25">
      <c r="A43" s="21" t="s">
        <v>27</v>
      </c>
      <c r="B43" s="22">
        <v>0</v>
      </c>
      <c r="C43" s="22">
        <v>387</v>
      </c>
      <c r="D43" s="22">
        <v>823</v>
      </c>
      <c r="E43" s="22">
        <v>1000</v>
      </c>
      <c r="F43" s="16"/>
    </row>
    <row r="44" spans="1:13" ht="15" thickBot="1">
      <c r="A44" s="25" t="s">
        <v>28</v>
      </c>
      <c r="B44" s="26">
        <v>7</v>
      </c>
      <c r="C44" s="26">
        <v>15</v>
      </c>
      <c r="D44" s="26">
        <v>6</v>
      </c>
      <c r="E44" s="26">
        <v>6</v>
      </c>
      <c r="F44" s="16"/>
    </row>
    <row r="45" spans="1:13" ht="15.75" thickBot="1">
      <c r="A45" s="27" t="s">
        <v>39</v>
      </c>
      <c r="B45" s="28">
        <f t="shared" ref="B45:D45" si="1">SUM(B41:B44)</f>
        <v>58468</v>
      </c>
      <c r="C45" s="28">
        <f t="shared" si="1"/>
        <v>49726</v>
      </c>
      <c r="D45" s="28">
        <f t="shared" si="1"/>
        <v>45489</v>
      </c>
      <c r="E45" s="29">
        <f t="shared" ref="E45" si="2">SUM(E41:E44)</f>
        <v>58856</v>
      </c>
      <c r="F45" s="16"/>
    </row>
    <row r="46" spans="1:13" ht="15.75" thickBot="1">
      <c r="A46" s="16"/>
      <c r="B46" s="30"/>
      <c r="C46" s="30"/>
      <c r="D46" s="30"/>
      <c r="E46" s="30"/>
      <c r="F46" s="16"/>
    </row>
    <row r="47" spans="1:13" ht="15.75" thickBot="1">
      <c r="A47" s="31" t="s">
        <v>29</v>
      </c>
      <c r="B47" s="28">
        <f>SUM(B45-B36)</f>
        <v>14531</v>
      </c>
      <c r="C47" s="28">
        <f>SUM(C45-C36)</f>
        <v>2401.9300000000003</v>
      </c>
      <c r="D47" s="28">
        <f>SUM(D45-D36)</f>
        <v>4681</v>
      </c>
      <c r="E47" s="52">
        <f>SUM(E45-E36)</f>
        <v>0</v>
      </c>
      <c r="F47" s="16"/>
    </row>
    <row r="48" spans="1:13" ht="15">
      <c r="A48" s="34"/>
      <c r="B48" s="35"/>
      <c r="C48" s="35"/>
      <c r="D48" s="35"/>
      <c r="E48" s="16"/>
      <c r="F48" s="16"/>
    </row>
    <row r="49" spans="1:5" ht="18">
      <c r="A49" s="36"/>
      <c r="B49" s="37"/>
      <c r="C49" s="37"/>
      <c r="D49" s="37"/>
      <c r="E49" s="37"/>
    </row>
    <row r="50" spans="1:5" ht="15.75">
      <c r="A50" s="38"/>
      <c r="B50" s="37"/>
      <c r="C50" s="37"/>
      <c r="D50" s="37"/>
      <c r="E50" s="37"/>
    </row>
    <row r="51" spans="1:5" ht="15">
      <c r="A51" s="39"/>
      <c r="B51" s="40"/>
      <c r="C51" s="40"/>
      <c r="D51" s="40"/>
      <c r="E51" s="40"/>
    </row>
    <row r="52" spans="1:5" ht="15">
      <c r="A52" s="39"/>
      <c r="B52" s="40"/>
      <c r="C52" s="40"/>
      <c r="D52" s="40"/>
      <c r="E52" s="40"/>
    </row>
    <row r="53" spans="1:5" ht="15">
      <c r="A53" s="41"/>
      <c r="B53" s="42"/>
      <c r="C53" s="42"/>
      <c r="D53" s="42"/>
      <c r="E53" s="43"/>
    </row>
    <row r="54" spans="1:5" ht="15">
      <c r="A54" s="44"/>
      <c r="B54" s="45"/>
      <c r="C54" s="45"/>
      <c r="D54" s="45"/>
      <c r="E54" s="45"/>
    </row>
    <row r="55" spans="1:5" ht="15">
      <c r="A55" s="46"/>
      <c r="B55" s="47"/>
      <c r="C55" s="47"/>
      <c r="D55" s="47"/>
      <c r="E55" s="47"/>
    </row>
    <row r="56" spans="1:5" ht="15">
      <c r="A56" s="44"/>
      <c r="B56" s="47"/>
      <c r="C56" s="47"/>
      <c r="D56" s="47"/>
      <c r="E56" s="43"/>
    </row>
    <row r="57" spans="1:5" ht="15">
      <c r="A57" s="46"/>
      <c r="B57" s="44"/>
      <c r="C57" s="44"/>
      <c r="D57" s="44"/>
      <c r="E57" s="44"/>
    </row>
    <row r="58" spans="1:5" ht="15">
      <c r="A58" s="41"/>
      <c r="B58" s="44"/>
      <c r="C58" s="44"/>
      <c r="D58" s="44"/>
      <c r="E58" s="44"/>
    </row>
    <row r="59" spans="1:5" ht="14.25">
      <c r="A59" s="43"/>
      <c r="B59" s="48"/>
      <c r="C59" s="48"/>
      <c r="D59" s="48"/>
      <c r="E59" s="48"/>
    </row>
    <row r="60" spans="1:5" ht="14.25">
      <c r="A60" s="43"/>
      <c r="B60" s="48"/>
      <c r="C60" s="48"/>
      <c r="D60" s="48"/>
      <c r="E60" s="48"/>
    </row>
    <row r="61" spans="1:5" ht="14.25">
      <c r="A61" s="43"/>
      <c r="B61" s="48"/>
      <c r="C61" s="48"/>
      <c r="D61" s="48"/>
      <c r="E61" s="48"/>
    </row>
    <row r="62" spans="1:5" ht="14.25">
      <c r="A62" s="43"/>
      <c r="B62" s="48"/>
      <c r="C62" s="48"/>
      <c r="D62" s="48"/>
      <c r="E62" s="48"/>
    </row>
    <row r="63" spans="1:5" ht="14.25">
      <c r="A63" s="43"/>
      <c r="B63" s="48"/>
      <c r="C63" s="48"/>
      <c r="D63" s="48"/>
      <c r="E63" s="48"/>
    </row>
    <row r="64" spans="1:5" ht="14.25">
      <c r="A64" s="43"/>
      <c r="B64" s="48"/>
      <c r="C64" s="48"/>
      <c r="D64" s="48"/>
      <c r="E64" s="48"/>
    </row>
    <row r="65" spans="1:5" ht="14.25">
      <c r="A65" s="43"/>
      <c r="B65" s="48"/>
      <c r="C65" s="48"/>
      <c r="D65" s="48"/>
      <c r="E65" s="48"/>
    </row>
    <row r="66" spans="1:5" ht="14.25">
      <c r="A66" s="43"/>
      <c r="B66" s="48"/>
      <c r="C66" s="48"/>
      <c r="D66" s="48"/>
      <c r="E66" s="48"/>
    </row>
    <row r="67" spans="1:5" ht="14.25">
      <c r="A67" s="43"/>
      <c r="B67" s="48"/>
      <c r="C67" s="48"/>
      <c r="D67" s="48"/>
      <c r="E67" s="48"/>
    </row>
    <row r="68" spans="1:5" ht="14.25">
      <c r="A68" s="43"/>
      <c r="B68" s="48"/>
      <c r="C68" s="48"/>
      <c r="D68" s="48"/>
      <c r="E68" s="43"/>
    </row>
    <row r="69" spans="1:5" ht="14.25">
      <c r="A69" s="43"/>
      <c r="B69" s="48"/>
      <c r="C69" s="48"/>
      <c r="D69" s="48"/>
      <c r="E69" s="43"/>
    </row>
    <row r="70" spans="1:5" ht="14.25">
      <c r="A70" s="43"/>
      <c r="B70" s="48"/>
      <c r="C70" s="48"/>
      <c r="D70" s="48"/>
      <c r="E70" s="48"/>
    </row>
    <row r="71" spans="1:5" ht="14.25">
      <c r="A71" s="43"/>
      <c r="B71" s="48"/>
      <c r="C71" s="48"/>
      <c r="D71" s="48"/>
      <c r="E71" s="48"/>
    </row>
    <row r="72" spans="1:5" ht="14.25">
      <c r="A72" s="43"/>
      <c r="B72" s="48"/>
      <c r="C72" s="48"/>
      <c r="D72" s="48"/>
      <c r="E72" s="48"/>
    </row>
    <row r="73" spans="1:5" ht="14.25">
      <c r="A73" s="43"/>
      <c r="B73" s="48"/>
      <c r="C73" s="48"/>
      <c r="D73" s="48"/>
      <c r="E73" s="48"/>
    </row>
    <row r="74" spans="1:5" ht="14.25">
      <c r="A74" s="43"/>
      <c r="B74" s="48"/>
      <c r="C74" s="48"/>
      <c r="D74" s="48"/>
      <c r="E74" s="48"/>
    </row>
    <row r="75" spans="1:5" ht="14.25">
      <c r="A75" s="43"/>
      <c r="B75" s="48"/>
      <c r="C75" s="48"/>
      <c r="D75" s="48"/>
      <c r="E75" s="48"/>
    </row>
    <row r="76" spans="1:5" ht="14.25">
      <c r="A76" s="43"/>
      <c r="B76" s="48"/>
      <c r="C76" s="48"/>
      <c r="D76" s="48"/>
      <c r="E76" s="48"/>
    </row>
    <row r="77" spans="1:5" ht="14.25">
      <c r="A77" s="43"/>
      <c r="B77" s="48"/>
      <c r="C77" s="48"/>
      <c r="D77" s="48"/>
      <c r="E77" s="43"/>
    </row>
    <row r="78" spans="1:5" ht="14.25">
      <c r="A78" s="43"/>
      <c r="B78" s="48"/>
      <c r="C78" s="48"/>
      <c r="D78" s="48"/>
      <c r="E78" s="48"/>
    </row>
    <row r="79" spans="1:5" ht="14.25">
      <c r="A79" s="43"/>
      <c r="B79" s="48"/>
      <c r="C79" s="48"/>
      <c r="D79" s="48"/>
      <c r="E79" s="48"/>
    </row>
    <row r="80" spans="1:5" ht="14.25">
      <c r="A80" s="43"/>
      <c r="B80" s="48"/>
      <c r="C80" s="48"/>
      <c r="D80" s="48"/>
      <c r="E80" s="48"/>
    </row>
    <row r="81" spans="1:5" ht="14.25">
      <c r="A81" s="43"/>
      <c r="B81" s="48"/>
      <c r="C81" s="48"/>
      <c r="D81" s="48"/>
      <c r="E81" s="48"/>
    </row>
    <row r="82" spans="1:5" ht="14.25">
      <c r="A82" s="43"/>
      <c r="B82" s="48"/>
      <c r="C82" s="48"/>
      <c r="D82" s="48"/>
      <c r="E82" s="48"/>
    </row>
    <row r="83" spans="1:5" ht="14.25">
      <c r="A83" s="43"/>
      <c r="B83" s="48"/>
      <c r="C83" s="48"/>
      <c r="D83" s="48"/>
      <c r="E83" s="49"/>
    </row>
    <row r="84" spans="1:5" ht="15">
      <c r="A84" s="50"/>
      <c r="B84" s="51"/>
      <c r="C84" s="51"/>
      <c r="D84" s="51"/>
      <c r="E84" s="51"/>
    </row>
    <row r="85" spans="1:5" ht="14.25">
      <c r="A85" s="43"/>
      <c r="B85" s="43"/>
      <c r="C85" s="43"/>
      <c r="D85" s="43"/>
      <c r="E85" s="43"/>
    </row>
    <row r="86" spans="1:5" ht="14.25">
      <c r="A86" s="43"/>
      <c r="B86" s="43"/>
      <c r="C86" s="43"/>
      <c r="D86" s="43"/>
      <c r="E86" s="43"/>
    </row>
    <row r="87" spans="1:5" ht="15">
      <c r="A87" s="46"/>
      <c r="B87" s="44"/>
      <c r="C87" s="44"/>
      <c r="D87" s="44"/>
      <c r="E87" s="44"/>
    </row>
    <row r="88" spans="1:5" ht="15">
      <c r="A88" s="41"/>
      <c r="B88" s="44"/>
      <c r="C88" s="44"/>
      <c r="D88" s="44"/>
      <c r="E88" s="44"/>
    </row>
    <row r="89" spans="1:5" ht="14.25">
      <c r="A89" s="43"/>
      <c r="B89" s="48"/>
      <c r="C89" s="48"/>
      <c r="D89" s="48"/>
      <c r="E89" s="48"/>
    </row>
    <row r="90" spans="1:5" ht="14.25">
      <c r="A90" s="43"/>
      <c r="B90" s="48"/>
      <c r="C90" s="48"/>
      <c r="D90" s="48"/>
      <c r="E90" s="48"/>
    </row>
    <row r="91" spans="1:5" ht="14.25">
      <c r="A91" s="43"/>
      <c r="B91" s="48"/>
      <c r="C91" s="48"/>
      <c r="D91" s="48"/>
      <c r="E91" s="48"/>
    </row>
    <row r="92" spans="1:5" ht="14.25">
      <c r="A92" s="43"/>
      <c r="B92" s="48"/>
      <c r="C92" s="48"/>
      <c r="D92" s="48"/>
      <c r="E92" s="48"/>
    </row>
    <row r="93" spans="1:5" ht="15">
      <c r="A93" s="50"/>
      <c r="B93" s="51"/>
      <c r="C93" s="51"/>
      <c r="D93" s="51"/>
      <c r="E93" s="51"/>
    </row>
    <row r="94" spans="1:5" ht="15">
      <c r="A94" s="43"/>
      <c r="B94" s="51"/>
      <c r="C94" s="51"/>
      <c r="D94" s="51"/>
      <c r="E94" s="51"/>
    </row>
    <row r="95" spans="1:5" ht="15">
      <c r="A95" s="50"/>
      <c r="B95" s="51"/>
      <c r="C95" s="51"/>
      <c r="D95" s="51"/>
      <c r="E95" s="51"/>
    </row>
    <row r="96" spans="1:5" ht="14.25">
      <c r="A96" s="43"/>
      <c r="B96" s="43"/>
      <c r="C96" s="43"/>
      <c r="D96" s="43"/>
      <c r="E96" s="43"/>
    </row>
    <row r="97" spans="1:5" ht="14.25">
      <c r="A97" s="16"/>
      <c r="B97" s="16"/>
      <c r="C97" s="16"/>
      <c r="D97" s="16"/>
      <c r="E97" s="16"/>
    </row>
    <row r="98" spans="1:5" ht="14.25">
      <c r="A98" s="16"/>
      <c r="B98" s="16"/>
      <c r="C98" s="16"/>
      <c r="D98" s="16"/>
      <c r="E98" s="16"/>
    </row>
    <row r="99" spans="1:5" ht="14.25">
      <c r="A99" s="16"/>
      <c r="B99" s="16"/>
      <c r="C99" s="16"/>
      <c r="D99" s="16"/>
      <c r="E99" s="16"/>
    </row>
  </sheetData>
  <customSheetViews>
    <customSheetView guid="{19C35E1D-D589-42DB-8140-8DF55E72FA7B}" showPageBreaks="1" fitToPage="1" printArea="1">
      <selection activeCell="H48" sqref="H48"/>
      <rowBreaks count="1" manualBreakCount="1">
        <brk id="48" max="4" man="1"/>
      </rowBreaks>
      <pageMargins left="0.25" right="0.25" top="0.5" bottom="0.5" header="0.5" footer="0.5"/>
      <printOptions horizontalCentered="1" verticalCentered="1" gridLines="1"/>
      <pageSetup orientation="portrait" r:id="rId1"/>
      <headerFooter alignWithMargins="0"/>
    </customSheetView>
    <customSheetView guid="{EE0C5BEC-BD89-4DF7-BEB7-0A08608B10AF}">
      <selection activeCell="H42" sqref="H42"/>
      <pageMargins left="0.75" right="0.75" top="1" bottom="1" header="0.5" footer="0.5"/>
      <printOptions horizontalCentered="1" gridLines="1"/>
      <pageSetup orientation="portrait" r:id="rId2"/>
      <headerFooter alignWithMargins="0"/>
    </customSheetView>
  </customSheetViews>
  <mergeCells count="1">
    <mergeCell ref="K1:N1"/>
  </mergeCells>
  <phoneticPr fontId="5" type="noConversion"/>
  <printOptions horizontalCentered="1" verticalCentered="1" gridLines="1"/>
  <pageMargins left="0.25" right="0.25" top="0.5" bottom="0.5" header="0.5" footer="0.5"/>
  <pageSetup orientation="portrait" r:id="rId3"/>
  <headerFooter alignWithMargins="0"/>
  <rowBreaks count="1" manualBreakCount="1"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19C35E1D-D589-42DB-8140-8DF55E72FA7B}">
      <pageMargins left="0.75" right="0.75" top="1" bottom="1" header="0.5" footer="0.5"/>
      <headerFooter alignWithMargins="0"/>
    </customSheetView>
    <customSheetView guid="{EE0C5BEC-BD89-4DF7-BEB7-0A08608B10AF}">
      <pageMargins left="0.75" right="0.75" top="1" bottom="1" header="0.5" footer="0.5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19C35E1D-D589-42DB-8140-8DF55E72FA7B}">
      <pageMargins left="0.75" right="0.75" top="1" bottom="1" header="0.5" footer="0.5"/>
      <headerFooter alignWithMargins="0"/>
    </customSheetView>
    <customSheetView guid="{EE0C5BEC-BD89-4DF7-BEB7-0A08608B10AF}">
      <pageMargins left="0.75" right="0.75" top="1" bottom="1" header="0.5" footer="0.5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McDowell</dc:creator>
  <cp:lastModifiedBy>Griffin, Barry</cp:lastModifiedBy>
  <cp:lastPrinted>2012-06-06T13:33:28Z</cp:lastPrinted>
  <dcterms:created xsi:type="dcterms:W3CDTF">2011-06-03T18:04:44Z</dcterms:created>
  <dcterms:modified xsi:type="dcterms:W3CDTF">2012-06-06T13:54:24Z</dcterms:modified>
</cp:coreProperties>
</file>